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2 года 5 мес" sheetId="1" r:id="rId1"/>
  </sheets>
  <definedNames>
    <definedName name="_ftn1" localSheetId="0">'2 года 5 мес'!#REF!</definedName>
    <definedName name="_ftn2" localSheetId="0">'2 года 5 мес'!#REF!</definedName>
    <definedName name="_ftnref1" localSheetId="0">'2 года 5 мес'!#REF!</definedName>
    <definedName name="_ftnref2" localSheetId="0">'2 года 5 мес'!#REF!</definedName>
  </definedNames>
  <calcPr fullCalcOnLoad="1"/>
</workbook>
</file>

<file path=xl/sharedStrings.xml><?xml version="1.0" encoding="utf-8"?>
<sst xmlns="http://schemas.openxmlformats.org/spreadsheetml/2006/main" count="162" uniqueCount="121">
  <si>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</si>
  <si>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</si>
  <si>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</si>
  <si>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</si>
  <si>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I курс</t>
  </si>
  <si>
    <t>II курс</t>
  </si>
  <si>
    <t>III курс</t>
  </si>
  <si>
    <t>всего занятий</t>
  </si>
  <si>
    <t>в т. ч.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</si>
  <si>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</si>
  <si>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</si>
  <si>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</si>
  <si>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</si>
  <si>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</si>
  <si>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</si>
  <si>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Лекций, уроков</t>
  </si>
  <si>
    <t>О.00</t>
  </si>
  <si>
    <t>Иностранный язык</t>
  </si>
  <si>
    <t>Физическая культура</t>
  </si>
  <si>
    <t>ОП.00</t>
  </si>
  <si>
    <t>ОБЩЕПРОФЕССИОНАЛЬНЫЙ  ЦИКЛ</t>
  </si>
  <si>
    <t>Безопасность жизнедеятельности</t>
  </si>
  <si>
    <t>П.00</t>
  </si>
  <si>
    <t>ПРОФЕССИОНАЛЬНЫЙ  ЦИКЛ</t>
  </si>
  <si>
    <t>ПМ.00</t>
  </si>
  <si>
    <t>Профессиональные модули</t>
  </si>
  <si>
    <t>Учебная практика</t>
  </si>
  <si>
    <t>ПМ.02</t>
  </si>
  <si>
    <t>МДК.02.01</t>
  </si>
  <si>
    <t>УП.02</t>
  </si>
  <si>
    <t>Всего</t>
  </si>
  <si>
    <t>Дисциплин 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</si>
  <si>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</si>
  <si>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</si>
  <si>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</si>
  <si>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</si>
  <si>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</si>
  <si>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ПМ.03</t>
  </si>
  <si>
    <t>МДК.03.01</t>
  </si>
  <si>
    <t>Производственная практика</t>
  </si>
  <si>
    <t>ПП.02</t>
  </si>
  <si>
    <t>1с</t>
  </si>
  <si>
    <t>2с</t>
  </si>
  <si>
    <t>3с</t>
  </si>
  <si>
    <t>4с</t>
  </si>
  <si>
    <t>5с</t>
  </si>
  <si>
    <t>6с</t>
  </si>
  <si>
    <t>ОПД.01</t>
  </si>
  <si>
    <t>ОПД.02</t>
  </si>
  <si>
    <t>ОПД.03</t>
  </si>
  <si>
    <t>ОПД.04</t>
  </si>
  <si>
    <t>ФК00</t>
  </si>
  <si>
    <t>э</t>
  </si>
  <si>
    <t>дз</t>
  </si>
  <si>
    <t>Основы безопасности жизнедеятельности</t>
  </si>
  <si>
    <t>Формы промежуточной аттестации</t>
  </si>
  <si>
    <t>Распределение обязательной нагрузки по курсам и семестрам (час. в семестр)</t>
  </si>
  <si>
    <t xml:space="preserve">Обязательная </t>
  </si>
  <si>
    <t>лаб. и практ. Занятий УП,ПП</t>
  </si>
  <si>
    <r>
      <rPr>
        <b/>
        <sz val="8"/>
        <rFont val="Times New Roman"/>
        <family val="1"/>
      </rPr>
      <t xml:space="preserve">Самостоятельная </t>
    </r>
    <r>
      <rPr>
        <b/>
        <sz val="10"/>
        <rFont val="Times New Roman"/>
        <family val="1"/>
      </rPr>
      <t>работа</t>
    </r>
  </si>
  <si>
    <t>эк</t>
  </si>
  <si>
    <t>нед.</t>
  </si>
  <si>
    <t>ОПД.05</t>
  </si>
  <si>
    <t>Основы права</t>
  </si>
  <si>
    <t>Слесарное дело</t>
  </si>
  <si>
    <t>Черчение</t>
  </si>
  <si>
    <t>Электротехника</t>
  </si>
  <si>
    <t>Основы технической механики и гидравлики</t>
  </si>
  <si>
    <t>Техническое обслуживание и ремонт систем, приборов автомобилей</t>
  </si>
  <si>
    <t>Выполнение сварки и резки средней сложности деталей</t>
  </si>
  <si>
    <t>ОПД.06</t>
  </si>
  <si>
    <t>ОПД.07.</t>
  </si>
  <si>
    <t>ОПД.08.</t>
  </si>
  <si>
    <t xml:space="preserve">ОБЩЕОБРАЗОВАТЕЛЬНЫЕ УЧЕБНЫЕ ДИСЦИПЛИНЫ    </t>
  </si>
  <si>
    <t xml:space="preserve">Информатика </t>
  </si>
  <si>
    <t>консультации</t>
  </si>
  <si>
    <t>Консультации</t>
  </si>
  <si>
    <t>Материаловедение</t>
  </si>
  <si>
    <t xml:space="preserve"> Оборудование, техника и технология сварки и резки металлов</t>
  </si>
  <si>
    <t>УП.03</t>
  </si>
  <si>
    <t>ПП.03</t>
  </si>
  <si>
    <t>Русский язык</t>
  </si>
  <si>
    <t>Литература</t>
  </si>
  <si>
    <t>Охрана труда при выполнении сварочных работ</t>
  </si>
  <si>
    <t>Психология в профессии</t>
  </si>
  <si>
    <t xml:space="preserve"> учебный плана образовательного процесса</t>
  </si>
  <si>
    <t>Конструкция, эксплуатация и техническое обслуживание автомобилей</t>
  </si>
  <si>
    <t>История</t>
  </si>
  <si>
    <t>Обществознание</t>
  </si>
  <si>
    <t>Физика</t>
  </si>
  <si>
    <t>Химия</t>
  </si>
  <si>
    <t>Биология</t>
  </si>
  <si>
    <t xml:space="preserve">23.01.08 Профессия слесарь по ремонту строительных машин 2 года 10 месяцев (2023-2026) </t>
  </si>
  <si>
    <t>I курс (2023-2024)</t>
  </si>
  <si>
    <t>II курс (2024-2025)</t>
  </si>
  <si>
    <t>III курс (2025-2026)</t>
  </si>
  <si>
    <t>Базовые дисциплины</t>
  </si>
  <si>
    <t>БУД.01</t>
  </si>
  <si>
    <t>БУД.02</t>
  </si>
  <si>
    <t>БУД.03</t>
  </si>
  <si>
    <t>БУД.04</t>
  </si>
  <si>
    <t>БУД.05</t>
  </si>
  <si>
    <t>БУД.06</t>
  </si>
  <si>
    <t>БУД.07</t>
  </si>
  <si>
    <t>БУД.08</t>
  </si>
  <si>
    <t>БУД.09</t>
  </si>
  <si>
    <t>БУД.10</t>
  </si>
  <si>
    <t>География</t>
  </si>
  <si>
    <t>БУД 11</t>
  </si>
  <si>
    <t>Профильные дисциплины</t>
  </si>
  <si>
    <t>ПДУ01</t>
  </si>
  <si>
    <t xml:space="preserve">Математика </t>
  </si>
  <si>
    <t>ПДУ02</t>
  </si>
  <si>
    <t>по выбору</t>
  </si>
  <si>
    <t>ВУД 01</t>
  </si>
  <si>
    <t>Башкирский язык (государственный)</t>
  </si>
  <si>
    <t>ВУД 02</t>
  </si>
  <si>
    <t>Основы проектной деятельности (индивидуальный проект)</t>
  </si>
  <si>
    <t>Введение в професию</t>
  </si>
  <si>
    <t>Финансовая грамотность</t>
  </si>
  <si>
    <t>100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</si>
</sst>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18"/>
      <color indexed="8"/>
      <name val="Calibri"/>
      <family val="2"/>
    </font>
    <font>
      <i/>
      <sz val="14"/>
      <name val="Times New Roman"/>
      <family val="1"/>
    </font>
    <font>
      <b/>
      <sz val="18"/>
      <name val="Arial"/>
      <family val="2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10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0" fillId="32" borderId="0" xfId="0" applyFill="1" applyAlignment="1">
      <alignment/>
    </xf>
    <xf numFmtId="0" fontId="25" fillId="32" borderId="0" xfId="0" applyFont="1" applyFill="1" applyAlignment="1">
      <alignment horizontal="center"/>
    </xf>
    <xf numFmtId="0" fontId="10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left" wrapText="1"/>
    </xf>
    <xf numFmtId="0" fontId="26" fillId="32" borderId="10" xfId="0" applyFont="1" applyFill="1" applyBorder="1" applyAlignment="1">
      <alignment wrapText="1"/>
    </xf>
    <xf numFmtId="0" fontId="28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29" fillId="32" borderId="10" xfId="0" applyFont="1" applyFill="1" applyBorder="1" applyAlignment="1">
      <alignment/>
    </xf>
    <xf numFmtId="0" fontId="1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top" wrapText="1"/>
    </xf>
    <xf numFmtId="0" fontId="29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" fontId="17" fillId="32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vertical="top" wrapText="1"/>
    </xf>
    <xf numFmtId="0" fontId="27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1" fontId="9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1" fontId="23" fillId="32" borderId="11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wrapText="1"/>
    </xf>
    <xf numFmtId="1" fontId="19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wrapText="1"/>
    </xf>
    <xf numFmtId="0" fontId="18" fillId="32" borderId="15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1" fontId="10" fillId="32" borderId="15" xfId="0" applyNumberFormat="1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5" fillId="32" borderId="13" xfId="42" applyFill="1" applyBorder="1" applyAlignment="1" applyProtection="1">
      <alignment horizontal="center" vertical="top" wrapText="1"/>
      <protection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7" fillId="33" borderId="18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11" fillId="34" borderId="18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17" fillId="34" borderId="18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16" fontId="28" fillId="34" borderId="12" xfId="0" applyNumberFormat="1" applyFont="1" applyFill="1" applyBorder="1" applyAlignment="1">
      <alignment horizontal="center" vertical="center" wrapText="1"/>
    </xf>
    <xf numFmtId="0" fontId="28" fillId="34" borderId="22" xfId="0" applyNumberFormat="1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11" fillId="6" borderId="23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wrapText="1"/>
    </xf>
    <xf numFmtId="0" fontId="17" fillId="6" borderId="23" xfId="0" applyFont="1" applyFill="1" applyBorder="1" applyAlignment="1">
      <alignment horizontal="center" vertical="top" wrapText="1"/>
    </xf>
    <xf numFmtId="0" fontId="17" fillId="6" borderId="10" xfId="0" applyFont="1" applyFill="1" applyBorder="1" applyAlignment="1">
      <alignment horizontal="center" vertical="top" wrapText="1"/>
    </xf>
    <xf numFmtId="0" fontId="4" fillId="6" borderId="24" xfId="0" applyFont="1" applyFill="1" applyBorder="1" applyAlignment="1">
      <alignment horizontal="center" vertical="top" wrapText="1"/>
    </xf>
    <xf numFmtId="0" fontId="4" fillId="6" borderId="25" xfId="0" applyFont="1" applyFill="1" applyBorder="1" applyAlignment="1">
      <alignment horizontal="center" wrapText="1"/>
    </xf>
    <xf numFmtId="0" fontId="4" fillId="6" borderId="20" xfId="0" applyFont="1" applyFill="1" applyBorder="1" applyAlignment="1">
      <alignment horizontal="center" wrapText="1"/>
    </xf>
    <xf numFmtId="0" fontId="17" fillId="6" borderId="18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/>
    </xf>
    <xf numFmtId="0" fontId="17" fillId="6" borderId="15" xfId="0" applyFont="1" applyFill="1" applyBorder="1" applyAlignment="1">
      <alignment/>
    </xf>
    <xf numFmtId="0" fontId="0" fillId="6" borderId="23" xfId="0" applyFill="1" applyBorder="1" applyAlignment="1">
      <alignment/>
    </xf>
    <xf numFmtId="0" fontId="28" fillId="6" borderId="18" xfId="0" applyNumberFormat="1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wrapText="1"/>
    </xf>
    <xf numFmtId="1" fontId="19" fillId="13" borderId="14" xfId="0" applyNumberFormat="1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 vertical="center" wrapText="1"/>
    </xf>
    <xf numFmtId="0" fontId="29" fillId="13" borderId="22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17" fillId="13" borderId="22" xfId="0" applyFont="1" applyFill="1" applyBorder="1" applyAlignment="1">
      <alignment horizontal="center" vertical="center" wrapText="1"/>
    </xf>
    <xf numFmtId="1" fontId="10" fillId="13" borderId="22" xfId="0" applyNumberFormat="1" applyFont="1" applyFill="1" applyBorder="1" applyAlignment="1">
      <alignment horizontal="center" vertical="center" wrapText="1"/>
    </xf>
    <xf numFmtId="1" fontId="17" fillId="13" borderId="22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5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6" borderId="17" xfId="0" applyFont="1" applyFill="1" applyBorder="1" applyAlignment="1">
      <alignment horizontal="center" vertical="top" wrapText="1"/>
    </xf>
    <xf numFmtId="0" fontId="5" fillId="6" borderId="18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vertical="top" wrapText="1"/>
    </xf>
    <xf numFmtId="0" fontId="2" fillId="6" borderId="25" xfId="0" applyFont="1" applyFill="1" applyBorder="1" applyAlignment="1">
      <alignment vertical="top" wrapText="1"/>
    </xf>
    <xf numFmtId="0" fontId="2" fillId="6" borderId="20" xfId="0" applyFont="1" applyFill="1" applyBorder="1" applyAlignment="1">
      <alignment vertical="top" wrapText="1"/>
    </xf>
    <xf numFmtId="0" fontId="20" fillId="33" borderId="17" xfId="0" applyFont="1" applyFill="1" applyBorder="1" applyAlignment="1">
      <alignment horizontal="center" wrapText="1"/>
    </xf>
    <xf numFmtId="0" fontId="20" fillId="34" borderId="17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left" wrapText="1"/>
    </xf>
    <xf numFmtId="0" fontId="18" fillId="13" borderId="22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1" fontId="19" fillId="32" borderId="26" xfId="0" applyNumberFormat="1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7" fillId="32" borderId="23" xfId="0" applyFont="1" applyFill="1" applyBorder="1" applyAlignment="1">
      <alignment horizontal="center" vertical="center" wrapText="1"/>
    </xf>
    <xf numFmtId="0" fontId="28" fillId="32" borderId="23" xfId="0" applyFont="1" applyFill="1" applyBorder="1" applyAlignment="1">
      <alignment horizontal="center" vertical="center" wrapText="1"/>
    </xf>
    <xf numFmtId="0" fontId="28" fillId="32" borderId="28" xfId="0" applyFont="1" applyFill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1" fontId="10" fillId="32" borderId="2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0" fillId="32" borderId="30" xfId="0" applyFont="1" applyFill="1" applyBorder="1" applyAlignment="1">
      <alignment horizontal="center" vertical="center" wrapText="1"/>
    </xf>
    <xf numFmtId="0" fontId="10" fillId="13" borderId="3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/>
    </xf>
    <xf numFmtId="0" fontId="5" fillId="32" borderId="10" xfId="0" applyFont="1" applyFill="1" applyBorder="1" applyAlignment="1">
      <alignment horizontal="center" wrapText="1"/>
    </xf>
    <xf numFmtId="0" fontId="18" fillId="32" borderId="27" xfId="0" applyFont="1" applyFill="1" applyBorder="1" applyAlignment="1">
      <alignment horizontal="center" vertical="center" wrapText="1"/>
    </xf>
    <xf numFmtId="0" fontId="18" fillId="6" borderId="31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textRotation="90" wrapText="1"/>
    </xf>
    <xf numFmtId="0" fontId="10" fillId="32" borderId="10" xfId="0" applyFont="1" applyFill="1" applyBorder="1" applyAlignment="1">
      <alignment horizontal="center" vertical="center" wrapText="1"/>
    </xf>
    <xf numFmtId="49" fontId="15" fillId="32" borderId="10" xfId="42" applyNumberForma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15" fillId="32" borderId="13" xfId="42" applyFill="1" applyBorder="1" applyAlignment="1" applyProtection="1">
      <alignment horizontal="center" vertical="top" wrapText="1"/>
      <protection/>
    </xf>
    <xf numFmtId="0" fontId="4" fillId="32" borderId="11" xfId="0" applyFont="1" applyFill="1" applyBorder="1" applyAlignment="1">
      <alignment horizontal="center" textRotation="90" wrapText="1"/>
    </xf>
    <xf numFmtId="0" fontId="31" fillId="6" borderId="33" xfId="0" applyFont="1" applyFill="1" applyBorder="1" applyAlignment="1">
      <alignment horizontal="center" vertical="top" wrapText="1"/>
    </xf>
    <xf numFmtId="0" fontId="31" fillId="6" borderId="34" xfId="0" applyFont="1" applyFill="1" applyBorder="1" applyAlignment="1">
      <alignment horizontal="center" vertical="top" wrapText="1"/>
    </xf>
    <xf numFmtId="0" fontId="31" fillId="6" borderId="35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36" xfId="0" applyFont="1" applyFill="1" applyBorder="1" applyAlignment="1">
      <alignment horizontal="center" vertical="top" wrapText="1"/>
    </xf>
    <xf numFmtId="0" fontId="6" fillId="32" borderId="17" xfId="0" applyFont="1" applyFill="1" applyBorder="1" applyAlignment="1">
      <alignment horizontal="center" vertical="top" wrapText="1"/>
    </xf>
    <xf numFmtId="0" fontId="3" fillId="13" borderId="18" xfId="0" applyFont="1" applyFill="1" applyBorder="1" applyAlignment="1">
      <alignment horizontal="center" textRotation="90" wrapText="1"/>
    </xf>
    <xf numFmtId="0" fontId="10" fillId="6" borderId="37" xfId="0" applyFont="1" applyFill="1" applyBorder="1" applyAlignment="1">
      <alignment horizontal="center" textRotation="90" wrapText="1"/>
    </xf>
    <xf numFmtId="0" fontId="10" fillId="6" borderId="38" xfId="0" applyFont="1" applyFill="1" applyBorder="1" applyAlignment="1">
      <alignment horizontal="center" textRotation="90" wrapText="1"/>
    </xf>
    <xf numFmtId="0" fontId="10" fillId="6" borderId="39" xfId="0" applyFont="1" applyFill="1" applyBorder="1" applyAlignment="1">
      <alignment horizontal="center" textRotation="90" wrapText="1"/>
    </xf>
    <xf numFmtId="0" fontId="31" fillId="34" borderId="40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textRotation="90" wrapText="1"/>
    </xf>
    <xf numFmtId="0" fontId="5" fillId="34" borderId="22" xfId="0" applyFont="1" applyFill="1" applyBorder="1" applyAlignment="1">
      <alignment horizontal="center" textRotation="90" wrapText="1"/>
    </xf>
    <xf numFmtId="0" fontId="18" fillId="33" borderId="15" xfId="0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1" fontId="16" fillId="32" borderId="11" xfId="0" applyNumberFormat="1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2" borderId="22" xfId="0" applyFont="1" applyFill="1" applyBorder="1" applyAlignment="1">
      <alignment horizontal="center" vertical="center" wrapText="1"/>
    </xf>
    <xf numFmtId="0" fontId="22" fillId="13" borderId="22" xfId="0" applyFont="1" applyFill="1" applyBorder="1" applyAlignment="1">
      <alignment horizontal="center" vertical="center" wrapText="1"/>
    </xf>
    <xf numFmtId="0" fontId="22" fillId="13" borderId="21" xfId="0" applyFont="1" applyFill="1" applyBorder="1" applyAlignment="1">
      <alignment horizontal="center" vertical="center" wrapText="1"/>
    </xf>
    <xf numFmtId="0" fontId="10" fillId="32" borderId="41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0" fontId="10" fillId="32" borderId="42" xfId="0" applyFont="1" applyFill="1" applyBorder="1" applyAlignment="1">
      <alignment horizontal="center" vertical="top" wrapText="1"/>
    </xf>
    <xf numFmtId="0" fontId="10" fillId="32" borderId="43" xfId="0" applyFont="1" applyFill="1" applyBorder="1" applyAlignment="1">
      <alignment horizontal="center" vertical="top" wrapText="1"/>
    </xf>
    <xf numFmtId="0" fontId="10" fillId="32" borderId="44" xfId="0" applyFont="1" applyFill="1" applyBorder="1" applyAlignment="1">
      <alignment horizontal="center" vertical="top" wrapText="1"/>
    </xf>
    <xf numFmtId="0" fontId="10" fillId="32" borderId="45" xfId="0" applyFont="1" applyFill="1" applyBorder="1" applyAlignment="1">
      <alignment horizontal="center" vertical="top" wrapText="1"/>
    </xf>
    <xf numFmtId="0" fontId="18" fillId="34" borderId="22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18" fillId="13" borderId="2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20" fillId="33" borderId="16" xfId="0" applyFont="1" applyFill="1" applyBorder="1" applyAlignment="1">
      <alignment horizontal="center" wrapText="1"/>
    </xf>
    <xf numFmtId="0" fontId="20" fillId="33" borderId="36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31" fillId="33" borderId="46" xfId="0" applyFont="1" applyFill="1" applyBorder="1" applyAlignment="1">
      <alignment horizontal="center" wrapText="1"/>
    </xf>
    <xf numFmtId="0" fontId="31" fillId="33" borderId="40" xfId="0" applyFont="1" applyFill="1" applyBorder="1" applyAlignment="1">
      <alignment horizontal="center" wrapText="1"/>
    </xf>
    <xf numFmtId="0" fontId="20" fillId="34" borderId="16" xfId="0" applyFont="1" applyFill="1" applyBorder="1" applyAlignment="1">
      <alignment horizontal="center" wrapText="1"/>
    </xf>
    <xf numFmtId="0" fontId="20" fillId="34" borderId="36" xfId="0" applyFont="1" applyFill="1" applyBorder="1" applyAlignment="1">
      <alignment horizontal="center" wrapText="1"/>
    </xf>
    <xf numFmtId="0" fontId="18" fillId="32" borderId="2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textRotation="88" wrapText="1"/>
    </xf>
    <xf numFmtId="0" fontId="5" fillId="33" borderId="22" xfId="0" applyFont="1" applyFill="1" applyBorder="1" applyAlignment="1">
      <alignment horizontal="center" textRotation="88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top" wrapText="1"/>
    </xf>
    <xf numFmtId="0" fontId="20" fillId="6" borderId="47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2" borderId="48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/>
    </xf>
    <xf numFmtId="0" fontId="22" fillId="6" borderId="49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6" borderId="50" xfId="0" applyFont="1" applyFill="1" applyBorder="1" applyAlignment="1">
      <alignment horizontal="center" vertical="center" wrapText="1"/>
    </xf>
    <xf numFmtId="0" fontId="22" fillId="6" borderId="51" xfId="0" applyFont="1" applyFill="1" applyBorder="1" applyAlignment="1">
      <alignment horizontal="center" vertical="center" wrapText="1"/>
    </xf>
    <xf numFmtId="0" fontId="32" fillId="32" borderId="0" xfId="0" applyFont="1" applyFill="1" applyAlignment="1">
      <alignment horizontal="center"/>
    </xf>
    <xf numFmtId="0" fontId="31" fillId="32" borderId="44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right" wrapText="1"/>
    </xf>
    <xf numFmtId="0" fontId="22" fillId="6" borderId="37" xfId="0" applyFont="1" applyFill="1" applyBorder="1" applyAlignment="1">
      <alignment horizontal="center" vertical="center" wrapText="1"/>
    </xf>
    <xf numFmtId="0" fontId="22" fillId="6" borderId="52" xfId="0" applyFont="1" applyFill="1" applyBorder="1" applyAlignment="1">
      <alignment horizontal="center" vertical="center" wrapText="1"/>
    </xf>
    <xf numFmtId="1" fontId="22" fillId="33" borderId="12" xfId="0" applyNumberFormat="1" applyFont="1" applyFill="1" applyBorder="1" applyAlignment="1">
      <alignment horizontal="center" vertical="center" wrapText="1"/>
    </xf>
    <xf numFmtId="0" fontId="22" fillId="33" borderId="20" xfId="0" applyNumberFormat="1" applyFont="1" applyFill="1" applyBorder="1" applyAlignment="1">
      <alignment horizontal="center" vertical="center" wrapText="1"/>
    </xf>
    <xf numFmtId="49" fontId="22" fillId="34" borderId="22" xfId="0" applyNumberFormat="1" applyFont="1" applyFill="1" applyBorder="1" applyAlignment="1">
      <alignment horizontal="center" vertical="center" wrapText="1"/>
    </xf>
    <xf numFmtId="0" fontId="22" fillId="34" borderId="2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view="pageLayout" zoomScale="68" zoomScaleNormal="110" zoomScalePageLayoutView="68" workbookViewId="0" topLeftCell="A22">
      <selection activeCell="V53" sqref="V53:V54"/>
    </sheetView>
  </sheetViews>
  <sheetFormatPr defaultColWidth="9.140625" defaultRowHeight="12.75"/>
  <cols>
    <col min="1" max="1" width="13.421875" style="0" customWidth="1"/>
    <col min="2" max="2" width="52.421875" style="0" customWidth="1"/>
    <col min="3" max="3" width="4.00390625" style="0" customWidth="1"/>
    <col min="4" max="4" width="3.8515625" style="0" customWidth="1"/>
    <col min="5" max="5" width="3.140625" style="0" customWidth="1"/>
    <col min="6" max="6" width="3.57421875" style="0" customWidth="1"/>
    <col min="7" max="7" width="5.00390625" style="0" customWidth="1"/>
    <col min="8" max="8" width="4.140625" style="0" customWidth="1"/>
    <col min="9" max="9" width="10.421875" style="0" customWidth="1"/>
    <col min="10" max="10" width="9.00390625" style="0" customWidth="1"/>
    <col min="11" max="11" width="14.8515625" style="0" customWidth="1"/>
    <col min="12" max="12" width="9.140625" style="0" customWidth="1"/>
    <col min="13" max="13" width="9.8515625" style="0" customWidth="1"/>
    <col min="14" max="14" width="10.8515625" style="0" bestFit="1" customWidth="1"/>
    <col min="15" max="15" width="13.8515625" style="0" bestFit="1" customWidth="1"/>
    <col min="16" max="16" width="9.8515625" style="0" customWidth="1"/>
    <col min="17" max="17" width="10.8515625" style="0" bestFit="1" customWidth="1"/>
    <col min="18" max="18" width="10.421875" style="0" bestFit="1" customWidth="1"/>
    <col min="19" max="19" width="10.421875" style="0" customWidth="1"/>
    <col min="20" max="20" width="10.140625" style="0" customWidth="1"/>
    <col min="21" max="21" width="9.00390625" style="0" customWidth="1"/>
    <col min="22" max="22" width="11.28125" style="0" customWidth="1"/>
  </cols>
  <sheetData>
    <row r="1" spans="1:2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2.5" customHeight="1">
      <c r="A2" s="268" t="s">
        <v>85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4"/>
    </row>
    <row r="3" spans="1:22" ht="28.5" customHeight="1">
      <c r="A3" s="269" t="s">
        <v>92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5"/>
    </row>
    <row r="4" spans="1:22" ht="27" customHeight="1" thickBot="1">
      <c r="A4" s="196" t="s">
        <v>0</v>
      </c>
      <c r="B4" s="197" t="s">
        <v>1</v>
      </c>
      <c r="C4" s="198" t="s">
        <v>55</v>
      </c>
      <c r="D4" s="198"/>
      <c r="E4" s="198"/>
      <c r="F4" s="198"/>
      <c r="G4" s="198"/>
      <c r="H4" s="198"/>
      <c r="I4" s="200" t="s">
        <v>2</v>
      </c>
      <c r="J4" s="200"/>
      <c r="K4" s="201"/>
      <c r="L4" s="201"/>
      <c r="M4" s="201"/>
      <c r="N4" s="202" t="s">
        <v>56</v>
      </c>
      <c r="O4" s="202"/>
      <c r="P4" s="202"/>
      <c r="Q4" s="202"/>
      <c r="R4" s="202"/>
      <c r="S4" s="202"/>
      <c r="T4" s="202"/>
      <c r="U4" s="202"/>
      <c r="V4" s="67"/>
    </row>
    <row r="5" spans="1:22" ht="22.5" customHeight="1" thickBot="1">
      <c r="A5" s="196"/>
      <c r="B5" s="197"/>
      <c r="C5" s="198"/>
      <c r="D5" s="198"/>
      <c r="E5" s="198"/>
      <c r="F5" s="198"/>
      <c r="G5" s="198"/>
      <c r="H5" s="198"/>
      <c r="I5" s="196" t="s">
        <v>3</v>
      </c>
      <c r="J5" s="203" t="s">
        <v>59</v>
      </c>
      <c r="K5" s="207" t="s">
        <v>57</v>
      </c>
      <c r="L5" s="208"/>
      <c r="M5" s="209"/>
      <c r="N5" s="243" t="s">
        <v>93</v>
      </c>
      <c r="O5" s="244"/>
      <c r="P5" s="244"/>
      <c r="Q5" s="214" t="s">
        <v>94</v>
      </c>
      <c r="R5" s="214"/>
      <c r="S5" s="214"/>
      <c r="T5" s="204" t="s">
        <v>95</v>
      </c>
      <c r="U5" s="205"/>
      <c r="V5" s="206"/>
    </row>
    <row r="6" spans="1:22" ht="12" customHeight="1">
      <c r="A6" s="196"/>
      <c r="B6" s="197"/>
      <c r="C6" s="198"/>
      <c r="D6" s="198"/>
      <c r="E6" s="198"/>
      <c r="F6" s="198"/>
      <c r="G6" s="198"/>
      <c r="H6" s="198"/>
      <c r="I6" s="196"/>
      <c r="J6" s="203"/>
      <c r="K6" s="210" t="s">
        <v>7</v>
      </c>
      <c r="L6" s="278" t="s">
        <v>8</v>
      </c>
      <c r="M6" s="279"/>
      <c r="N6" s="68" t="s">
        <v>9</v>
      </c>
      <c r="O6" s="69" t="s">
        <v>10</v>
      </c>
      <c r="P6" s="250" t="s">
        <v>75</v>
      </c>
      <c r="Q6" s="89" t="s">
        <v>11</v>
      </c>
      <c r="R6" s="90" t="s">
        <v>12</v>
      </c>
      <c r="S6" s="215" t="s">
        <v>75</v>
      </c>
      <c r="T6" s="111" t="s">
        <v>13</v>
      </c>
      <c r="U6" s="112" t="s">
        <v>14</v>
      </c>
      <c r="V6" s="211" t="s">
        <v>76</v>
      </c>
    </row>
    <row r="7" spans="1:22" ht="15">
      <c r="A7" s="196"/>
      <c r="B7" s="197"/>
      <c r="C7" s="198"/>
      <c r="D7" s="198"/>
      <c r="E7" s="198"/>
      <c r="F7" s="198"/>
      <c r="G7" s="198"/>
      <c r="H7" s="198"/>
      <c r="I7" s="196"/>
      <c r="J7" s="203"/>
      <c r="K7" s="210"/>
      <c r="L7" s="278"/>
      <c r="M7" s="279"/>
      <c r="N7" s="70">
        <v>17</v>
      </c>
      <c r="O7" s="71">
        <v>23</v>
      </c>
      <c r="P7" s="251"/>
      <c r="Q7" s="91">
        <v>17</v>
      </c>
      <c r="R7" s="92">
        <v>21</v>
      </c>
      <c r="S7" s="216"/>
      <c r="T7" s="113">
        <v>17</v>
      </c>
      <c r="U7" s="114">
        <v>21</v>
      </c>
      <c r="V7" s="212"/>
    </row>
    <row r="8" spans="1:22" ht="48">
      <c r="A8" s="196"/>
      <c r="B8" s="197"/>
      <c r="C8" s="198"/>
      <c r="D8" s="198"/>
      <c r="E8" s="198"/>
      <c r="F8" s="198"/>
      <c r="G8" s="198"/>
      <c r="H8" s="198"/>
      <c r="I8" s="196"/>
      <c r="J8" s="203"/>
      <c r="K8" s="210"/>
      <c r="L8" s="36" t="s">
        <v>15</v>
      </c>
      <c r="M8" s="52" t="s">
        <v>58</v>
      </c>
      <c r="N8" s="72" t="s">
        <v>61</v>
      </c>
      <c r="O8" s="73" t="s">
        <v>61</v>
      </c>
      <c r="P8" s="251"/>
      <c r="Q8" s="93" t="s">
        <v>61</v>
      </c>
      <c r="R8" s="94" t="s">
        <v>61</v>
      </c>
      <c r="S8" s="216"/>
      <c r="T8" s="115" t="s">
        <v>61</v>
      </c>
      <c r="U8" s="116" t="s">
        <v>61</v>
      </c>
      <c r="V8" s="213"/>
    </row>
    <row r="9" spans="1:22" ht="13.5" thickBot="1">
      <c r="A9" s="6">
        <v>1</v>
      </c>
      <c r="B9" s="6">
        <v>2</v>
      </c>
      <c r="C9" s="199">
        <v>3</v>
      </c>
      <c r="D9" s="199"/>
      <c r="E9" s="199"/>
      <c r="F9" s="199"/>
      <c r="G9" s="199"/>
      <c r="H9" s="199"/>
      <c r="I9" s="6">
        <v>4</v>
      </c>
      <c r="J9" s="51">
        <v>5</v>
      </c>
      <c r="K9" s="132">
        <v>6</v>
      </c>
      <c r="L9" s="37">
        <v>7</v>
      </c>
      <c r="M9" s="53">
        <v>8</v>
      </c>
      <c r="N9" s="74">
        <v>9</v>
      </c>
      <c r="O9" s="75">
        <v>10</v>
      </c>
      <c r="P9" s="76"/>
      <c r="Q9" s="95">
        <v>11</v>
      </c>
      <c r="R9" s="96">
        <v>12</v>
      </c>
      <c r="S9" s="97"/>
      <c r="T9" s="117">
        <v>13</v>
      </c>
      <c r="U9" s="118">
        <v>14</v>
      </c>
      <c r="V9" s="119"/>
    </row>
    <row r="10" spans="1:22" ht="27" customHeight="1">
      <c r="A10" s="7" t="s">
        <v>16</v>
      </c>
      <c r="B10" s="172" t="s">
        <v>73</v>
      </c>
      <c r="C10" s="171" t="s">
        <v>41</v>
      </c>
      <c r="D10" s="171" t="s">
        <v>42</v>
      </c>
      <c r="E10" s="171" t="s">
        <v>43</v>
      </c>
      <c r="F10" s="171" t="s">
        <v>44</v>
      </c>
      <c r="G10" s="57" t="s">
        <v>45</v>
      </c>
      <c r="H10" s="56" t="s">
        <v>46</v>
      </c>
      <c r="I10" s="59">
        <f>I11+I12+I13+I14+I15+I16+I17+I18+I19+I20+I21+I22+I23</f>
        <v>0</v>
      </c>
      <c r="J10" s="177">
        <f>J11+J12+J13+J14+J15+J16+J17+J18+J19+J20+J21+J22+J23</f>
        <v>0</v>
      </c>
      <c r="K10" s="133">
        <f>K12+K13+K14+K15+K16+K17+K18+K19+K20+K21+K22+K23+K24+K25+K26+K27+K28+K29+K30</f>
        <v>2170</v>
      </c>
      <c r="L10" s="133">
        <f aca="true" t="shared" si="0" ref="L10:V10">L12+L13+L14+L15+L16+L17+L18+L19+L20+L21+L22+L23+L24+L25+L26+L27+L28+L29+L30</f>
        <v>0</v>
      </c>
      <c r="M10" s="133">
        <f t="shared" si="0"/>
        <v>0</v>
      </c>
      <c r="N10" s="133">
        <f t="shared" si="0"/>
        <v>567</v>
      </c>
      <c r="O10" s="133">
        <f t="shared" si="0"/>
        <v>523</v>
      </c>
      <c r="P10" s="133">
        <f t="shared" si="0"/>
        <v>72</v>
      </c>
      <c r="Q10" s="133">
        <f t="shared" si="0"/>
        <v>616</v>
      </c>
      <c r="R10" s="133">
        <f t="shared" si="0"/>
        <v>462</v>
      </c>
      <c r="S10" s="133">
        <f t="shared" si="0"/>
        <v>65</v>
      </c>
      <c r="T10" s="133">
        <f t="shared" si="0"/>
        <v>36</v>
      </c>
      <c r="U10" s="133">
        <f t="shared" si="0"/>
        <v>0</v>
      </c>
      <c r="V10" s="133">
        <f t="shared" si="0"/>
        <v>0</v>
      </c>
    </row>
    <row r="11" spans="1:22" ht="18" customHeight="1">
      <c r="A11" s="7"/>
      <c r="B11" s="50" t="s">
        <v>96</v>
      </c>
      <c r="C11" s="171"/>
      <c r="D11" s="171"/>
      <c r="E11" s="171"/>
      <c r="F11" s="171"/>
      <c r="G11" s="54"/>
      <c r="H11" s="54"/>
      <c r="I11" s="30"/>
      <c r="J11" s="38"/>
      <c r="K11" s="185"/>
      <c r="L11" s="179"/>
      <c r="M11" s="39"/>
      <c r="N11" s="77"/>
      <c r="O11" s="78"/>
      <c r="P11" s="79"/>
      <c r="Q11" s="98"/>
      <c r="R11" s="99"/>
      <c r="S11" s="100"/>
      <c r="T11" s="120"/>
      <c r="U11" s="121"/>
      <c r="V11" s="122"/>
    </row>
    <row r="12" spans="1:22" ht="18" customHeight="1">
      <c r="A12" s="170" t="s">
        <v>97</v>
      </c>
      <c r="B12" s="10" t="s">
        <v>81</v>
      </c>
      <c r="C12" s="60"/>
      <c r="D12" s="60"/>
      <c r="E12" s="60"/>
      <c r="F12" s="11"/>
      <c r="G12" s="54"/>
      <c r="H12" s="54"/>
      <c r="I12" s="30"/>
      <c r="J12" s="38"/>
      <c r="K12" s="134">
        <v>124</v>
      </c>
      <c r="L12" s="179"/>
      <c r="M12" s="39"/>
      <c r="N12" s="77">
        <v>34</v>
      </c>
      <c r="O12" s="78">
        <v>34</v>
      </c>
      <c r="P12" s="79">
        <v>14</v>
      </c>
      <c r="Q12" s="98">
        <v>34</v>
      </c>
      <c r="R12" s="99">
        <v>22</v>
      </c>
      <c r="S12" s="100">
        <v>12</v>
      </c>
      <c r="T12" s="120"/>
      <c r="U12" s="121"/>
      <c r="V12" s="122"/>
    </row>
    <row r="13" spans="1:22" ht="17.25" customHeight="1">
      <c r="A13" s="170" t="s">
        <v>98</v>
      </c>
      <c r="B13" s="10" t="s">
        <v>82</v>
      </c>
      <c r="C13" s="60"/>
      <c r="D13" s="60"/>
      <c r="E13" s="60"/>
      <c r="F13" s="60"/>
      <c r="G13" s="54"/>
      <c r="H13" s="55"/>
      <c r="I13" s="30"/>
      <c r="J13" s="38"/>
      <c r="K13" s="134">
        <v>166</v>
      </c>
      <c r="L13" s="179"/>
      <c r="M13" s="39"/>
      <c r="N13" s="77">
        <v>34</v>
      </c>
      <c r="O13" s="78">
        <v>48</v>
      </c>
      <c r="P13" s="79"/>
      <c r="Q13" s="98">
        <v>50</v>
      </c>
      <c r="R13" s="99">
        <v>34</v>
      </c>
      <c r="S13" s="100"/>
      <c r="T13" s="120"/>
      <c r="U13" s="121"/>
      <c r="V13" s="122"/>
    </row>
    <row r="14" spans="1:22" ht="18" customHeight="1">
      <c r="A14" s="170" t="s">
        <v>99</v>
      </c>
      <c r="B14" s="10" t="s">
        <v>17</v>
      </c>
      <c r="C14" s="60"/>
      <c r="D14" s="60"/>
      <c r="E14" s="60"/>
      <c r="F14" s="60"/>
      <c r="G14" s="54"/>
      <c r="H14" s="55"/>
      <c r="I14" s="30"/>
      <c r="J14" s="38"/>
      <c r="K14" s="134">
        <v>172</v>
      </c>
      <c r="L14" s="179"/>
      <c r="M14" s="39"/>
      <c r="N14" s="77">
        <v>34</v>
      </c>
      <c r="O14" s="78">
        <v>52</v>
      </c>
      <c r="P14" s="79">
        <v>8</v>
      </c>
      <c r="Q14" s="98">
        <v>34</v>
      </c>
      <c r="R14" s="99">
        <v>52</v>
      </c>
      <c r="S14" s="100">
        <v>8</v>
      </c>
      <c r="T14" s="120"/>
      <c r="U14" s="121"/>
      <c r="V14" s="122"/>
    </row>
    <row r="15" spans="1:22" ht="18" customHeight="1">
      <c r="A15" s="170" t="s">
        <v>100</v>
      </c>
      <c r="B15" s="10" t="s">
        <v>87</v>
      </c>
      <c r="C15" s="60"/>
      <c r="D15" s="60"/>
      <c r="E15" s="60"/>
      <c r="F15" s="173"/>
      <c r="G15" s="54"/>
      <c r="H15" s="55"/>
      <c r="I15" s="30"/>
      <c r="J15" s="38"/>
      <c r="K15" s="134">
        <v>202</v>
      </c>
      <c r="L15" s="179"/>
      <c r="M15" s="39"/>
      <c r="N15" s="77">
        <v>50</v>
      </c>
      <c r="O15" s="78">
        <v>52</v>
      </c>
      <c r="P15" s="79">
        <v>4</v>
      </c>
      <c r="Q15" s="98">
        <v>50</v>
      </c>
      <c r="R15" s="99">
        <v>50</v>
      </c>
      <c r="S15" s="100">
        <v>5</v>
      </c>
      <c r="T15" s="120"/>
      <c r="U15" s="121"/>
      <c r="V15" s="122"/>
    </row>
    <row r="16" spans="1:22" ht="17.25" customHeight="1">
      <c r="A16" s="170" t="s">
        <v>101</v>
      </c>
      <c r="B16" s="10" t="s">
        <v>88</v>
      </c>
      <c r="C16" s="60"/>
      <c r="D16" s="60"/>
      <c r="E16" s="60"/>
      <c r="F16" s="60"/>
      <c r="G16" s="54"/>
      <c r="H16" s="55"/>
      <c r="I16" s="30"/>
      <c r="J16" s="38"/>
      <c r="K16" s="134">
        <v>170</v>
      </c>
      <c r="L16" s="179"/>
      <c r="M16" s="39"/>
      <c r="N16" s="77">
        <v>50</v>
      </c>
      <c r="O16" s="78">
        <v>50</v>
      </c>
      <c r="P16" s="80">
        <v>4</v>
      </c>
      <c r="Q16" s="98">
        <v>40</v>
      </c>
      <c r="R16" s="99">
        <v>30</v>
      </c>
      <c r="S16" s="100">
        <v>5</v>
      </c>
      <c r="T16" s="120"/>
      <c r="U16" s="121"/>
      <c r="V16" s="122"/>
    </row>
    <row r="17" spans="1:22" ht="19.5" customHeight="1">
      <c r="A17" s="170" t="s">
        <v>102</v>
      </c>
      <c r="B17" s="10" t="s">
        <v>18</v>
      </c>
      <c r="C17" s="60"/>
      <c r="D17" s="60"/>
      <c r="E17" s="60"/>
      <c r="F17" s="60"/>
      <c r="G17" s="54"/>
      <c r="H17" s="55"/>
      <c r="I17" s="30"/>
      <c r="J17" s="38"/>
      <c r="K17" s="134">
        <v>172</v>
      </c>
      <c r="L17" s="179"/>
      <c r="M17" s="39"/>
      <c r="N17" s="77">
        <v>51</v>
      </c>
      <c r="O17" s="78">
        <v>41</v>
      </c>
      <c r="P17" s="79"/>
      <c r="Q17" s="98">
        <v>80</v>
      </c>
      <c r="R17" s="99"/>
      <c r="S17" s="100"/>
      <c r="T17" s="120"/>
      <c r="U17" s="121"/>
      <c r="V17" s="122"/>
    </row>
    <row r="18" spans="1:22" ht="18" customHeight="1">
      <c r="A18" s="170" t="s">
        <v>103</v>
      </c>
      <c r="B18" s="12" t="s">
        <v>54</v>
      </c>
      <c r="C18" s="60"/>
      <c r="D18" s="60"/>
      <c r="E18" s="60"/>
      <c r="F18" s="60"/>
      <c r="G18" s="54"/>
      <c r="H18" s="55"/>
      <c r="I18" s="30"/>
      <c r="J18" s="38"/>
      <c r="K18" s="134">
        <v>72</v>
      </c>
      <c r="L18" s="179"/>
      <c r="M18" s="39"/>
      <c r="N18" s="77">
        <v>34</v>
      </c>
      <c r="O18" s="78">
        <v>38</v>
      </c>
      <c r="P18" s="79"/>
      <c r="Q18" s="98"/>
      <c r="R18" s="99"/>
      <c r="S18" s="100"/>
      <c r="T18" s="120"/>
      <c r="U18" s="121"/>
      <c r="V18" s="122"/>
    </row>
    <row r="19" spans="1:22" ht="22.5" customHeight="1">
      <c r="A19" s="170" t="s">
        <v>104</v>
      </c>
      <c r="B19" s="10" t="s">
        <v>90</v>
      </c>
      <c r="C19" s="60"/>
      <c r="D19" s="60"/>
      <c r="E19" s="60"/>
      <c r="F19" s="60"/>
      <c r="G19" s="54"/>
      <c r="H19" s="55"/>
      <c r="I19" s="30"/>
      <c r="J19" s="38"/>
      <c r="K19" s="134">
        <v>120</v>
      </c>
      <c r="L19" s="179"/>
      <c r="M19" s="39"/>
      <c r="N19" s="77">
        <v>50</v>
      </c>
      <c r="O19" s="78"/>
      <c r="P19" s="79">
        <v>4</v>
      </c>
      <c r="Q19" s="98">
        <v>70</v>
      </c>
      <c r="R19" s="99"/>
      <c r="S19" s="100">
        <v>5</v>
      </c>
      <c r="T19" s="120"/>
      <c r="U19" s="121"/>
      <c r="V19" s="122"/>
    </row>
    <row r="20" spans="1:22" ht="19.5" customHeight="1">
      <c r="A20" s="170" t="s">
        <v>105</v>
      </c>
      <c r="B20" s="10" t="s">
        <v>91</v>
      </c>
      <c r="C20" s="60"/>
      <c r="D20" s="60"/>
      <c r="E20" s="60"/>
      <c r="F20" s="173"/>
      <c r="G20" s="54"/>
      <c r="H20" s="55"/>
      <c r="I20" s="30"/>
      <c r="J20" s="38"/>
      <c r="K20" s="134">
        <v>56</v>
      </c>
      <c r="L20" s="179"/>
      <c r="M20" s="39"/>
      <c r="N20" s="77"/>
      <c r="O20" s="78"/>
      <c r="P20" s="79"/>
      <c r="Q20" s="98"/>
      <c r="R20" s="99">
        <v>56</v>
      </c>
      <c r="S20" s="100">
        <v>3</v>
      </c>
      <c r="T20" s="120"/>
      <c r="U20" s="121"/>
      <c r="V20" s="123"/>
    </row>
    <row r="21" spans="1:22" ht="19.5" customHeight="1">
      <c r="A21" s="170" t="s">
        <v>106</v>
      </c>
      <c r="B21" s="10" t="s">
        <v>107</v>
      </c>
      <c r="C21" s="60"/>
      <c r="D21" s="60"/>
      <c r="E21" s="60"/>
      <c r="F21" s="60"/>
      <c r="G21" s="54"/>
      <c r="H21" s="55"/>
      <c r="I21" s="30"/>
      <c r="J21" s="38"/>
      <c r="K21" s="134">
        <v>72</v>
      </c>
      <c r="L21" s="179"/>
      <c r="M21" s="39"/>
      <c r="N21" s="77"/>
      <c r="O21" s="78"/>
      <c r="P21" s="79"/>
      <c r="Q21" s="98">
        <v>36</v>
      </c>
      <c r="R21" s="99">
        <v>36</v>
      </c>
      <c r="S21" s="100">
        <v>3</v>
      </c>
      <c r="T21" s="120"/>
      <c r="U21" s="121"/>
      <c r="V21" s="122"/>
    </row>
    <row r="22" spans="1:22" ht="19.5" customHeight="1">
      <c r="A22" s="58" t="s">
        <v>108</v>
      </c>
      <c r="B22" s="12" t="s">
        <v>74</v>
      </c>
      <c r="C22" s="60"/>
      <c r="D22" s="60"/>
      <c r="E22" s="60"/>
      <c r="F22" s="60"/>
      <c r="G22" s="54"/>
      <c r="H22" s="55"/>
      <c r="I22" s="30"/>
      <c r="J22" s="38"/>
      <c r="K22" s="134">
        <v>108</v>
      </c>
      <c r="L22" s="179"/>
      <c r="M22" s="39"/>
      <c r="N22" s="77">
        <v>54</v>
      </c>
      <c r="O22" s="78">
        <v>24</v>
      </c>
      <c r="P22" s="79">
        <v>10</v>
      </c>
      <c r="Q22" s="98">
        <v>30</v>
      </c>
      <c r="R22" s="99"/>
      <c r="S22" s="100"/>
      <c r="T22" s="120"/>
      <c r="U22" s="121"/>
      <c r="V22" s="124"/>
    </row>
    <row r="23" spans="1:22" ht="19.5" customHeight="1">
      <c r="A23" s="58"/>
      <c r="B23" s="174" t="s">
        <v>109</v>
      </c>
      <c r="C23" s="60"/>
      <c r="D23" s="60"/>
      <c r="E23" s="60"/>
      <c r="F23" s="60"/>
      <c r="G23" s="60"/>
      <c r="H23" s="61"/>
      <c r="I23" s="30"/>
      <c r="J23" s="38"/>
      <c r="K23" s="186"/>
      <c r="L23" s="176"/>
      <c r="M23" s="176"/>
      <c r="N23" s="188"/>
      <c r="O23" s="188"/>
      <c r="P23" s="188"/>
      <c r="Q23" s="189">
        <v>34</v>
      </c>
      <c r="R23" s="189"/>
      <c r="S23" s="189"/>
      <c r="T23" s="190"/>
      <c r="U23" s="190"/>
      <c r="V23" s="191"/>
    </row>
    <row r="24" spans="1:22" ht="19.5" customHeight="1">
      <c r="A24" s="58" t="s">
        <v>110</v>
      </c>
      <c r="B24" s="12" t="s">
        <v>111</v>
      </c>
      <c r="C24" s="60"/>
      <c r="D24" s="60"/>
      <c r="E24" s="60"/>
      <c r="F24" s="60"/>
      <c r="G24" s="60"/>
      <c r="H24" s="61"/>
      <c r="I24" s="30"/>
      <c r="J24" s="38"/>
      <c r="K24" s="187">
        <v>300</v>
      </c>
      <c r="L24" s="176"/>
      <c r="M24" s="176"/>
      <c r="N24" s="188">
        <v>68</v>
      </c>
      <c r="O24" s="188">
        <v>82</v>
      </c>
      <c r="P24" s="188">
        <v>12</v>
      </c>
      <c r="Q24" s="189">
        <v>72</v>
      </c>
      <c r="R24" s="189">
        <v>78</v>
      </c>
      <c r="S24" s="189">
        <v>12</v>
      </c>
      <c r="T24" s="190"/>
      <c r="U24" s="190"/>
      <c r="V24" s="191"/>
    </row>
    <row r="25" spans="1:22" ht="19.5" customHeight="1">
      <c r="A25" s="58" t="s">
        <v>112</v>
      </c>
      <c r="B25" s="12" t="s">
        <v>89</v>
      </c>
      <c r="C25" s="60"/>
      <c r="D25" s="60"/>
      <c r="E25" s="60"/>
      <c r="F25" s="60"/>
      <c r="G25" s="60"/>
      <c r="H25" s="61"/>
      <c r="I25" s="30"/>
      <c r="J25" s="38"/>
      <c r="K25" s="187">
        <v>220</v>
      </c>
      <c r="L25" s="176"/>
      <c r="M25" s="176"/>
      <c r="N25" s="188">
        <v>50</v>
      </c>
      <c r="O25" s="188">
        <v>52</v>
      </c>
      <c r="P25" s="188">
        <v>12</v>
      </c>
      <c r="Q25" s="189">
        <v>50</v>
      </c>
      <c r="R25" s="189">
        <v>68</v>
      </c>
      <c r="S25" s="189">
        <v>12</v>
      </c>
      <c r="T25" s="190"/>
      <c r="U25" s="190"/>
      <c r="V25" s="191"/>
    </row>
    <row r="26" spans="1:22" ht="19.5" customHeight="1">
      <c r="A26" s="58"/>
      <c r="B26" s="174" t="s">
        <v>113</v>
      </c>
      <c r="C26" s="60"/>
      <c r="D26" s="60"/>
      <c r="E26" s="60"/>
      <c r="F26" s="60"/>
      <c r="G26" s="60"/>
      <c r="H26" s="61"/>
      <c r="I26" s="30"/>
      <c r="J26" s="38"/>
      <c r="K26" s="186"/>
      <c r="L26" s="176"/>
      <c r="M26" s="176"/>
      <c r="N26" s="188"/>
      <c r="O26" s="188"/>
      <c r="P26" s="188"/>
      <c r="Q26" s="189"/>
      <c r="R26" s="189"/>
      <c r="S26" s="189"/>
      <c r="T26" s="190"/>
      <c r="U26" s="190"/>
      <c r="V26" s="191"/>
    </row>
    <row r="27" spans="1:22" ht="19.5" customHeight="1">
      <c r="A27" s="58" t="s">
        <v>114</v>
      </c>
      <c r="B27" s="12" t="s">
        <v>115</v>
      </c>
      <c r="C27" s="60"/>
      <c r="D27" s="60"/>
      <c r="E27" s="60"/>
      <c r="F27" s="60"/>
      <c r="G27" s="60"/>
      <c r="H27" s="61"/>
      <c r="I27" s="30"/>
      <c r="J27" s="38"/>
      <c r="K27" s="187">
        <v>72</v>
      </c>
      <c r="L27" s="176"/>
      <c r="M27" s="176"/>
      <c r="N27" s="188">
        <v>22</v>
      </c>
      <c r="O27" s="188">
        <v>50</v>
      </c>
      <c r="P27" s="188">
        <v>4</v>
      </c>
      <c r="Q27" s="189"/>
      <c r="R27" s="189"/>
      <c r="S27" s="189"/>
      <c r="T27" s="190"/>
      <c r="U27" s="190"/>
      <c r="V27" s="191"/>
    </row>
    <row r="28" spans="1:22" ht="19.5" customHeight="1">
      <c r="A28" s="58" t="s">
        <v>116</v>
      </c>
      <c r="B28" s="12" t="s">
        <v>84</v>
      </c>
      <c r="C28" s="60"/>
      <c r="D28" s="60"/>
      <c r="E28" s="60"/>
      <c r="F28" s="60"/>
      <c r="G28" s="60"/>
      <c r="H28" s="61"/>
      <c r="I28" s="30"/>
      <c r="J28" s="38"/>
      <c r="K28" s="187">
        <v>36</v>
      </c>
      <c r="L28" s="176"/>
      <c r="M28" s="176"/>
      <c r="N28" s="188">
        <v>36</v>
      </c>
      <c r="O28" s="188"/>
      <c r="P28" s="188"/>
      <c r="Q28" s="189"/>
      <c r="R28" s="189"/>
      <c r="S28" s="189"/>
      <c r="T28" s="190"/>
      <c r="U28" s="190"/>
      <c r="V28" s="191"/>
    </row>
    <row r="29" spans="1:22" ht="19.5" customHeight="1">
      <c r="A29" s="58"/>
      <c r="B29" s="12" t="s">
        <v>119</v>
      </c>
      <c r="C29" s="60"/>
      <c r="D29" s="60"/>
      <c r="E29" s="60"/>
      <c r="F29" s="60"/>
      <c r="G29" s="60"/>
      <c r="H29" s="61"/>
      <c r="I29" s="30"/>
      <c r="J29" s="38"/>
      <c r="K29" s="187">
        <v>36</v>
      </c>
      <c r="L29" s="176"/>
      <c r="M29" s="176"/>
      <c r="N29" s="188"/>
      <c r="O29" s="188"/>
      <c r="P29" s="188"/>
      <c r="Q29" s="189"/>
      <c r="R29" s="189">
        <v>36</v>
      </c>
      <c r="S29" s="189"/>
      <c r="T29" s="190"/>
      <c r="U29" s="190"/>
      <c r="V29" s="191"/>
    </row>
    <row r="30" spans="1:22" ht="32.25" customHeight="1">
      <c r="A30" s="58"/>
      <c r="B30" s="174" t="s">
        <v>117</v>
      </c>
      <c r="C30" s="60"/>
      <c r="D30" s="60"/>
      <c r="E30" s="60"/>
      <c r="F30" s="60"/>
      <c r="G30" s="60"/>
      <c r="H30" s="61"/>
      <c r="I30" s="30"/>
      <c r="J30" s="38"/>
      <c r="K30" s="187">
        <v>72</v>
      </c>
      <c r="L30" s="176"/>
      <c r="M30" s="176"/>
      <c r="N30" s="188"/>
      <c r="O30" s="188"/>
      <c r="P30" s="188"/>
      <c r="Q30" s="189">
        <v>36</v>
      </c>
      <c r="R30" s="189"/>
      <c r="S30" s="189"/>
      <c r="T30" s="190">
        <v>36</v>
      </c>
      <c r="U30" s="190"/>
      <c r="V30" s="191"/>
    </row>
    <row r="31" spans="1:22" ht="12.75" customHeight="1">
      <c r="A31" s="199" t="s">
        <v>19</v>
      </c>
      <c r="B31" s="277" t="s">
        <v>20</v>
      </c>
      <c r="C31" s="192" t="s">
        <v>41</v>
      </c>
      <c r="D31" s="192" t="s">
        <v>42</v>
      </c>
      <c r="E31" s="192" t="s">
        <v>43</v>
      </c>
      <c r="F31" s="192" t="s">
        <v>44</v>
      </c>
      <c r="G31" s="192" t="s">
        <v>45</v>
      </c>
      <c r="H31" s="199" t="s">
        <v>46</v>
      </c>
      <c r="I31" s="224">
        <f>I33+I34+I35+I36+I37+I38+I39+I40+I41</f>
        <v>534</v>
      </c>
      <c r="J31" s="193">
        <f>J33+J34+J35+J36+J37+J38+J39+J40+J41</f>
        <v>178</v>
      </c>
      <c r="K31" s="236">
        <f>K33+K34+K35+K36+K37+K38+K39+K40+K41</f>
        <v>356</v>
      </c>
      <c r="L31" s="247">
        <f aca="true" t="shared" si="1" ref="L31:U31">L33+L34+L35+L36+L37+L38+L39+L40+L41</f>
        <v>256</v>
      </c>
      <c r="M31" s="222">
        <f t="shared" si="1"/>
        <v>64</v>
      </c>
      <c r="N31" s="223">
        <f t="shared" si="1"/>
        <v>45</v>
      </c>
      <c r="O31" s="217">
        <f t="shared" si="1"/>
        <v>131</v>
      </c>
      <c r="P31" s="263">
        <f t="shared" si="1"/>
        <v>12</v>
      </c>
      <c r="Q31" s="233">
        <f t="shared" si="1"/>
        <v>0</v>
      </c>
      <c r="R31" s="233">
        <f t="shared" si="1"/>
        <v>36</v>
      </c>
      <c r="S31" s="233">
        <f t="shared" si="1"/>
        <v>5</v>
      </c>
      <c r="T31" s="194">
        <f t="shared" si="1"/>
        <v>144</v>
      </c>
      <c r="U31" s="194">
        <f t="shared" si="1"/>
        <v>0</v>
      </c>
      <c r="V31" s="194">
        <v>15</v>
      </c>
    </row>
    <row r="32" spans="1:22" ht="8.25" customHeight="1">
      <c r="A32" s="199"/>
      <c r="B32" s="277"/>
      <c r="C32" s="192"/>
      <c r="D32" s="192"/>
      <c r="E32" s="192"/>
      <c r="F32" s="192"/>
      <c r="G32" s="192"/>
      <c r="H32" s="199"/>
      <c r="I32" s="224"/>
      <c r="J32" s="193"/>
      <c r="K32" s="236"/>
      <c r="L32" s="247"/>
      <c r="M32" s="222"/>
      <c r="N32" s="223"/>
      <c r="O32" s="217"/>
      <c r="P32" s="263"/>
      <c r="Q32" s="233"/>
      <c r="R32" s="233"/>
      <c r="S32" s="233"/>
      <c r="T32" s="195"/>
      <c r="U32" s="195"/>
      <c r="V32" s="195"/>
    </row>
    <row r="33" spans="1:22" ht="18.75" customHeight="1">
      <c r="A33" s="13" t="s">
        <v>47</v>
      </c>
      <c r="B33" s="14" t="s">
        <v>63</v>
      </c>
      <c r="C33" s="15"/>
      <c r="D33" s="15"/>
      <c r="E33" s="15" t="s">
        <v>53</v>
      </c>
      <c r="F33" s="15"/>
      <c r="G33" s="15"/>
      <c r="H33" s="16"/>
      <c r="I33" s="30">
        <f aca="true" t="shared" si="2" ref="I33:I41">J33+K33</f>
        <v>54</v>
      </c>
      <c r="J33" s="38">
        <f>K33/2</f>
        <v>18</v>
      </c>
      <c r="K33" s="135">
        <v>36</v>
      </c>
      <c r="L33" s="180">
        <v>36</v>
      </c>
      <c r="M33" s="41"/>
      <c r="N33" s="81"/>
      <c r="O33" s="82"/>
      <c r="P33" s="83"/>
      <c r="Q33" s="101"/>
      <c r="R33" s="102"/>
      <c r="S33" s="103"/>
      <c r="T33" s="125">
        <v>36</v>
      </c>
      <c r="U33" s="121"/>
      <c r="V33" s="126">
        <v>5</v>
      </c>
    </row>
    <row r="34" spans="1:22" ht="18.75" customHeight="1">
      <c r="A34" s="13" t="s">
        <v>48</v>
      </c>
      <c r="B34" s="14" t="s">
        <v>77</v>
      </c>
      <c r="C34" s="18" t="s">
        <v>53</v>
      </c>
      <c r="D34" s="18"/>
      <c r="E34" s="18"/>
      <c r="F34" s="18"/>
      <c r="G34" s="18"/>
      <c r="H34" s="16"/>
      <c r="I34" s="30">
        <f t="shared" si="2"/>
        <v>54</v>
      </c>
      <c r="J34" s="38">
        <f aca="true" t="shared" si="3" ref="J34:J41">K34/2</f>
        <v>18</v>
      </c>
      <c r="K34" s="135">
        <v>36</v>
      </c>
      <c r="L34" s="180">
        <v>36</v>
      </c>
      <c r="M34" s="39"/>
      <c r="N34" s="77">
        <v>2</v>
      </c>
      <c r="O34" s="78">
        <v>34</v>
      </c>
      <c r="P34" s="79">
        <v>6</v>
      </c>
      <c r="Q34" s="98"/>
      <c r="R34" s="99"/>
      <c r="S34" s="100"/>
      <c r="T34" s="120"/>
      <c r="U34" s="121"/>
      <c r="V34" s="126"/>
    </row>
    <row r="35" spans="1:22" ht="18.75">
      <c r="A35" s="13" t="s">
        <v>49</v>
      </c>
      <c r="B35" s="14" t="s">
        <v>64</v>
      </c>
      <c r="C35" s="19" t="s">
        <v>53</v>
      </c>
      <c r="D35" s="19"/>
      <c r="E35" s="19"/>
      <c r="F35" s="19"/>
      <c r="G35" s="19"/>
      <c r="H35" s="16"/>
      <c r="I35" s="30">
        <f t="shared" si="2"/>
        <v>102</v>
      </c>
      <c r="J35" s="38">
        <f t="shared" si="3"/>
        <v>34</v>
      </c>
      <c r="K35" s="135">
        <v>68</v>
      </c>
      <c r="L35" s="180">
        <v>40</v>
      </c>
      <c r="M35" s="39">
        <v>28</v>
      </c>
      <c r="N35" s="77">
        <v>43</v>
      </c>
      <c r="O35" s="78">
        <v>25</v>
      </c>
      <c r="P35" s="79"/>
      <c r="Q35" s="98"/>
      <c r="R35" s="99"/>
      <c r="S35" s="100"/>
      <c r="T35" s="120"/>
      <c r="U35" s="121"/>
      <c r="V35" s="126"/>
    </row>
    <row r="36" spans="1:22" ht="18.75">
      <c r="A36" s="13" t="s">
        <v>50</v>
      </c>
      <c r="B36" s="14" t="s">
        <v>65</v>
      </c>
      <c r="C36" s="19"/>
      <c r="D36" s="19" t="s">
        <v>53</v>
      </c>
      <c r="E36" s="19"/>
      <c r="F36" s="19"/>
      <c r="G36" s="19"/>
      <c r="H36" s="16"/>
      <c r="I36" s="30">
        <f t="shared" si="2"/>
        <v>54</v>
      </c>
      <c r="J36" s="38">
        <f t="shared" si="3"/>
        <v>18</v>
      </c>
      <c r="K36" s="135">
        <v>36</v>
      </c>
      <c r="L36" s="180">
        <v>16</v>
      </c>
      <c r="M36" s="39">
        <v>20</v>
      </c>
      <c r="N36" s="77"/>
      <c r="O36" s="78">
        <v>36</v>
      </c>
      <c r="P36" s="79">
        <v>6</v>
      </c>
      <c r="Q36" s="98"/>
      <c r="R36" s="99"/>
      <c r="S36" s="100"/>
      <c r="T36" s="120"/>
      <c r="U36" s="121"/>
      <c r="V36" s="126"/>
    </row>
    <row r="37" spans="1:22" ht="24" customHeight="1">
      <c r="A37" s="13" t="s">
        <v>62</v>
      </c>
      <c r="B37" s="14" t="s">
        <v>66</v>
      </c>
      <c r="C37" s="18"/>
      <c r="D37" s="18"/>
      <c r="E37" s="18"/>
      <c r="F37" s="18"/>
      <c r="G37" s="18" t="s">
        <v>53</v>
      </c>
      <c r="H37" s="16"/>
      <c r="I37" s="30">
        <f t="shared" si="2"/>
        <v>54</v>
      </c>
      <c r="J37" s="38">
        <f t="shared" si="3"/>
        <v>18</v>
      </c>
      <c r="K37" s="135">
        <v>36</v>
      </c>
      <c r="L37" s="180">
        <v>20</v>
      </c>
      <c r="M37" s="39">
        <v>16</v>
      </c>
      <c r="N37" s="77"/>
      <c r="O37" s="78"/>
      <c r="P37" s="79"/>
      <c r="Q37" s="98"/>
      <c r="R37" s="99"/>
      <c r="S37" s="100"/>
      <c r="T37" s="120">
        <v>36</v>
      </c>
      <c r="U37" s="121"/>
      <c r="V37" s="126">
        <v>5</v>
      </c>
    </row>
    <row r="38" spans="1:22" ht="19.5" customHeight="1">
      <c r="A38" s="13" t="s">
        <v>70</v>
      </c>
      <c r="B38" s="14" t="s">
        <v>67</v>
      </c>
      <c r="C38" s="18"/>
      <c r="D38" s="18"/>
      <c r="E38" s="18" t="s">
        <v>53</v>
      </c>
      <c r="F38" s="18"/>
      <c r="G38" s="18"/>
      <c r="H38" s="16"/>
      <c r="I38" s="30">
        <f t="shared" si="2"/>
        <v>54</v>
      </c>
      <c r="J38" s="38">
        <f t="shared" si="3"/>
        <v>18</v>
      </c>
      <c r="K38" s="135">
        <v>36</v>
      </c>
      <c r="L38" s="180">
        <v>36</v>
      </c>
      <c r="M38" s="39"/>
      <c r="N38" s="77"/>
      <c r="O38" s="78"/>
      <c r="P38" s="79"/>
      <c r="Q38" s="98"/>
      <c r="R38" s="99"/>
      <c r="S38" s="100"/>
      <c r="T38" s="120">
        <v>36</v>
      </c>
      <c r="U38" s="121"/>
      <c r="V38" s="126">
        <v>5</v>
      </c>
    </row>
    <row r="39" spans="1:22" ht="17.25" customHeight="1">
      <c r="A39" s="13" t="s">
        <v>71</v>
      </c>
      <c r="B39" s="14" t="s">
        <v>21</v>
      </c>
      <c r="C39" s="18"/>
      <c r="D39" s="18"/>
      <c r="E39" s="18"/>
      <c r="F39" s="18"/>
      <c r="G39" s="18" t="s">
        <v>53</v>
      </c>
      <c r="H39" s="16"/>
      <c r="I39" s="30">
        <f t="shared" si="2"/>
        <v>54</v>
      </c>
      <c r="J39" s="38">
        <f t="shared" si="3"/>
        <v>18</v>
      </c>
      <c r="K39" s="135">
        <v>36</v>
      </c>
      <c r="L39" s="180">
        <v>36</v>
      </c>
      <c r="M39" s="39"/>
      <c r="N39" s="77"/>
      <c r="O39" s="78"/>
      <c r="P39" s="79"/>
      <c r="Q39" s="98"/>
      <c r="R39" s="99"/>
      <c r="S39" s="100"/>
      <c r="T39" s="120">
        <v>36</v>
      </c>
      <c r="U39" s="121"/>
      <c r="V39" s="126"/>
    </row>
    <row r="40" spans="1:22" ht="34.5" customHeight="1">
      <c r="A40" s="13" t="s">
        <v>72</v>
      </c>
      <c r="B40" s="14" t="s">
        <v>83</v>
      </c>
      <c r="C40" s="62" t="s">
        <v>52</v>
      </c>
      <c r="D40" s="18"/>
      <c r="E40" s="18"/>
      <c r="F40" s="18"/>
      <c r="G40" s="18"/>
      <c r="H40" s="16"/>
      <c r="I40" s="30">
        <f t="shared" si="2"/>
        <v>54</v>
      </c>
      <c r="J40" s="38">
        <f t="shared" si="3"/>
        <v>18</v>
      </c>
      <c r="K40" s="135">
        <v>36</v>
      </c>
      <c r="L40" s="180">
        <v>36</v>
      </c>
      <c r="M40" s="39"/>
      <c r="N40" s="77"/>
      <c r="O40" s="78"/>
      <c r="P40" s="79"/>
      <c r="Q40" s="98"/>
      <c r="R40" s="99">
        <v>36</v>
      </c>
      <c r="S40" s="100">
        <v>5</v>
      </c>
      <c r="T40" s="120"/>
      <c r="U40" s="121"/>
      <c r="V40" s="126"/>
    </row>
    <row r="41" spans="1:22" ht="21.75" customHeight="1">
      <c r="A41" s="13" t="s">
        <v>72</v>
      </c>
      <c r="B41" s="14" t="s">
        <v>118</v>
      </c>
      <c r="C41" s="18"/>
      <c r="D41" s="18"/>
      <c r="E41" s="18"/>
      <c r="F41" s="18"/>
      <c r="G41" s="18"/>
      <c r="H41" s="16"/>
      <c r="I41" s="30">
        <f t="shared" si="2"/>
        <v>54</v>
      </c>
      <c r="J41" s="38">
        <f t="shared" si="3"/>
        <v>18</v>
      </c>
      <c r="K41" s="135">
        <v>36</v>
      </c>
      <c r="L41" s="181"/>
      <c r="M41" s="66"/>
      <c r="N41" s="77"/>
      <c r="O41" s="78">
        <v>36</v>
      </c>
      <c r="P41" s="79"/>
      <c r="Q41" s="98"/>
      <c r="R41" s="99"/>
      <c r="S41" s="100"/>
      <c r="T41" s="120"/>
      <c r="U41" s="121"/>
      <c r="V41" s="126"/>
    </row>
    <row r="42" spans="1:22" ht="20.25">
      <c r="A42" s="33" t="s">
        <v>22</v>
      </c>
      <c r="B42" s="33" t="s">
        <v>23</v>
      </c>
      <c r="C42" s="49" t="s">
        <v>41</v>
      </c>
      <c r="D42" s="49" t="s">
        <v>42</v>
      </c>
      <c r="E42" s="49" t="s">
        <v>43</v>
      </c>
      <c r="F42" s="49" t="s">
        <v>44</v>
      </c>
      <c r="G42" s="49" t="s">
        <v>45</v>
      </c>
      <c r="H42" s="49" t="s">
        <v>46</v>
      </c>
      <c r="I42" s="47">
        <f>I44+I48</f>
        <v>1902</v>
      </c>
      <c r="J42" s="48">
        <f>J44+J48</f>
        <v>222</v>
      </c>
      <c r="K42" s="175">
        <f>K44+K48+K52</f>
        <v>1768</v>
      </c>
      <c r="L42" s="182">
        <f>L44+L48+L52</f>
        <v>362</v>
      </c>
      <c r="M42" s="63">
        <f>M44+M48+M52</f>
        <v>30</v>
      </c>
      <c r="N42" s="84"/>
      <c r="O42" s="85">
        <f>O44+O48</f>
        <v>182</v>
      </c>
      <c r="P42" s="80">
        <v>16</v>
      </c>
      <c r="Q42" s="104">
        <f>Q44+Q48</f>
        <v>0</v>
      </c>
      <c r="R42" s="105">
        <f>R44+R48</f>
        <v>368</v>
      </c>
      <c r="S42" s="106">
        <v>30</v>
      </c>
      <c r="T42" s="127">
        <f>T44+T48+T52</f>
        <v>834</v>
      </c>
      <c r="U42" s="128">
        <f>SUM(U44+U48+U52)</f>
        <v>384</v>
      </c>
      <c r="V42" s="129">
        <v>85</v>
      </c>
    </row>
    <row r="43" spans="1:22" ht="18.75">
      <c r="A43" s="7" t="s">
        <v>24</v>
      </c>
      <c r="B43" s="20" t="s">
        <v>25</v>
      </c>
      <c r="C43" s="21"/>
      <c r="D43" s="21"/>
      <c r="E43" s="21"/>
      <c r="F43" s="21"/>
      <c r="G43" s="21"/>
      <c r="H43" s="22"/>
      <c r="I43" s="23"/>
      <c r="J43" s="44"/>
      <c r="K43" s="136"/>
      <c r="L43" s="183"/>
      <c r="M43" s="40"/>
      <c r="N43" s="84"/>
      <c r="O43" s="85"/>
      <c r="P43" s="80"/>
      <c r="Q43" s="104"/>
      <c r="R43" s="105"/>
      <c r="S43" s="106"/>
      <c r="T43" s="127"/>
      <c r="U43" s="128"/>
      <c r="V43" s="129"/>
    </row>
    <row r="44" spans="1:22" ht="33.75" customHeight="1">
      <c r="A44" s="24" t="s">
        <v>27</v>
      </c>
      <c r="B44" s="25" t="s">
        <v>68</v>
      </c>
      <c r="C44" s="24"/>
      <c r="D44" s="24"/>
      <c r="E44" s="24"/>
      <c r="F44" s="24"/>
      <c r="G44" s="24"/>
      <c r="H44" s="50" t="s">
        <v>60</v>
      </c>
      <c r="I44" s="8">
        <f>SUM(I45+I46+I47)</f>
        <v>1206</v>
      </c>
      <c r="J44" s="178">
        <f>SUM(J45+J46+J47)</f>
        <v>108</v>
      </c>
      <c r="K44" s="134">
        <f>SUM(K45+K46+K47)</f>
        <v>1098</v>
      </c>
      <c r="L44" s="183">
        <f>SUM(L45+L46+L47)</f>
        <v>252</v>
      </c>
      <c r="M44" s="64">
        <f>SUM(M45+M46+M47)</f>
        <v>0</v>
      </c>
      <c r="N44" s="84"/>
      <c r="O44" s="85">
        <f>SUM(O45+O46)</f>
        <v>182</v>
      </c>
      <c r="P44" s="80"/>
      <c r="Q44" s="104">
        <f>SUM(Q45+Q46+Q47)</f>
        <v>0</v>
      </c>
      <c r="R44" s="105">
        <f>SUM(R45+R46+R47)</f>
        <v>126</v>
      </c>
      <c r="S44" s="106">
        <v>15</v>
      </c>
      <c r="T44" s="127">
        <f>SUM(T45+T46+T47)</f>
        <v>790</v>
      </c>
      <c r="U44" s="128">
        <f>SUM(U45+U46+U47)</f>
        <v>0</v>
      </c>
      <c r="V44" s="129"/>
    </row>
    <row r="45" spans="1:22" ht="41.25" customHeight="1">
      <c r="A45" s="27" t="s">
        <v>28</v>
      </c>
      <c r="B45" s="10" t="s">
        <v>86</v>
      </c>
      <c r="C45" s="16"/>
      <c r="D45" s="28"/>
      <c r="E45" s="16"/>
      <c r="F45" s="16"/>
      <c r="G45" s="16" t="s">
        <v>52</v>
      </c>
      <c r="H45" s="29"/>
      <c r="I45" s="17">
        <f>K45+J45</f>
        <v>360</v>
      </c>
      <c r="J45" s="45">
        <v>108</v>
      </c>
      <c r="K45" s="137">
        <v>252</v>
      </c>
      <c r="L45" s="179">
        <v>252</v>
      </c>
      <c r="M45" s="39"/>
      <c r="N45" s="77"/>
      <c r="O45" s="78">
        <v>116</v>
      </c>
      <c r="P45" s="79">
        <v>16</v>
      </c>
      <c r="Q45" s="98"/>
      <c r="R45" s="99">
        <v>90</v>
      </c>
      <c r="S45" s="100">
        <v>15</v>
      </c>
      <c r="T45" s="120">
        <v>46</v>
      </c>
      <c r="U45" s="121"/>
      <c r="V45" s="126">
        <v>85</v>
      </c>
    </row>
    <row r="46" spans="1:22" ht="20.25" customHeight="1">
      <c r="A46" s="27" t="s">
        <v>29</v>
      </c>
      <c r="B46" s="10" t="s">
        <v>26</v>
      </c>
      <c r="C46" s="16"/>
      <c r="D46" s="28" t="s">
        <v>53</v>
      </c>
      <c r="E46" s="16"/>
      <c r="F46" s="16"/>
      <c r="G46" s="16"/>
      <c r="H46" s="29"/>
      <c r="I46" s="17">
        <v>102</v>
      </c>
      <c r="J46" s="45"/>
      <c r="K46" s="137">
        <v>102</v>
      </c>
      <c r="L46" s="179"/>
      <c r="M46" s="39"/>
      <c r="N46" s="77"/>
      <c r="O46" s="78">
        <v>66</v>
      </c>
      <c r="P46" s="79"/>
      <c r="Q46" s="98"/>
      <c r="R46" s="99">
        <v>36</v>
      </c>
      <c r="S46" s="100"/>
      <c r="T46" s="120"/>
      <c r="U46" s="121"/>
      <c r="V46" s="126"/>
    </row>
    <row r="47" spans="1:22" ht="18.75" customHeight="1">
      <c r="A47" s="9" t="s">
        <v>40</v>
      </c>
      <c r="B47" s="14" t="s">
        <v>39</v>
      </c>
      <c r="C47" s="19"/>
      <c r="D47" s="19"/>
      <c r="E47" s="19"/>
      <c r="F47" s="19"/>
      <c r="G47" s="19"/>
      <c r="H47" s="26" t="s">
        <v>53</v>
      </c>
      <c r="I47" s="17">
        <v>744</v>
      </c>
      <c r="J47" s="42"/>
      <c r="K47" s="137">
        <v>744</v>
      </c>
      <c r="L47" s="179"/>
      <c r="M47" s="39"/>
      <c r="N47" s="77"/>
      <c r="O47" s="78"/>
      <c r="P47" s="79"/>
      <c r="Q47" s="98"/>
      <c r="R47" s="99"/>
      <c r="S47" s="100"/>
      <c r="T47" s="120">
        <v>744</v>
      </c>
      <c r="U47" s="121"/>
      <c r="V47" s="126"/>
    </row>
    <row r="48" spans="1:22" ht="37.5">
      <c r="A48" s="35" t="s">
        <v>37</v>
      </c>
      <c r="B48" s="25" t="s">
        <v>69</v>
      </c>
      <c r="C48" s="35"/>
      <c r="D48" s="35"/>
      <c r="E48" s="35"/>
      <c r="F48" s="35"/>
      <c r="G48" s="35"/>
      <c r="H48" s="50" t="s">
        <v>60</v>
      </c>
      <c r="I48" s="47">
        <f>SUM(I49+I50+I51)</f>
        <v>696</v>
      </c>
      <c r="J48" s="43">
        <f>J49+J50+J51+J52</f>
        <v>114</v>
      </c>
      <c r="K48" s="138">
        <f>SUM(K49+K50+K51)</f>
        <v>626</v>
      </c>
      <c r="L48" s="184">
        <f>SUM(L49+L50+L51)</f>
        <v>110</v>
      </c>
      <c r="M48" s="65">
        <f>SUM(M49+M50+M51)</f>
        <v>30</v>
      </c>
      <c r="N48" s="84"/>
      <c r="O48" s="85"/>
      <c r="P48" s="80"/>
      <c r="Q48" s="104">
        <f>SUM(Q49+Q50+Q51)</f>
        <v>0</v>
      </c>
      <c r="R48" s="105">
        <f>SUM(R49+R50+R51)</f>
        <v>242</v>
      </c>
      <c r="S48" s="106">
        <v>15</v>
      </c>
      <c r="T48" s="127">
        <f>SUM(T49+T50+T51)</f>
        <v>0</v>
      </c>
      <c r="U48" s="128">
        <f>SUM(U49+U50+U51)</f>
        <v>384</v>
      </c>
      <c r="V48" s="129"/>
    </row>
    <row r="49" spans="1:22" ht="37.5" customHeight="1">
      <c r="A49" s="16" t="s">
        <v>38</v>
      </c>
      <c r="B49" s="31" t="s">
        <v>78</v>
      </c>
      <c r="C49" s="16"/>
      <c r="D49" s="16"/>
      <c r="E49" s="16"/>
      <c r="F49" s="16"/>
      <c r="G49" s="16" t="s">
        <v>52</v>
      </c>
      <c r="H49" s="26"/>
      <c r="I49" s="30">
        <f>K49+J49</f>
        <v>210</v>
      </c>
      <c r="J49" s="46">
        <v>70</v>
      </c>
      <c r="K49" s="139">
        <v>140</v>
      </c>
      <c r="L49" s="179">
        <v>110</v>
      </c>
      <c r="M49" s="39">
        <v>30</v>
      </c>
      <c r="N49" s="77"/>
      <c r="O49" s="78"/>
      <c r="P49" s="79"/>
      <c r="Q49" s="98"/>
      <c r="R49" s="99">
        <v>140</v>
      </c>
      <c r="S49" s="100">
        <v>15</v>
      </c>
      <c r="T49" s="120"/>
      <c r="U49" s="121"/>
      <c r="V49" s="126"/>
    </row>
    <row r="50" spans="1:22" ht="18.75">
      <c r="A50" s="16" t="s">
        <v>79</v>
      </c>
      <c r="B50" s="14" t="s">
        <v>26</v>
      </c>
      <c r="C50" s="16"/>
      <c r="D50" s="16"/>
      <c r="E50" s="16"/>
      <c r="F50" s="16" t="s">
        <v>53</v>
      </c>
      <c r="G50" s="16"/>
      <c r="H50" s="26"/>
      <c r="I50" s="30">
        <v>102</v>
      </c>
      <c r="J50" s="46"/>
      <c r="K50" s="137">
        <v>102</v>
      </c>
      <c r="L50" s="179"/>
      <c r="M50" s="39"/>
      <c r="N50" s="77"/>
      <c r="O50" s="78"/>
      <c r="P50" s="79"/>
      <c r="Q50" s="98"/>
      <c r="R50" s="99">
        <v>102</v>
      </c>
      <c r="S50" s="100"/>
      <c r="T50" s="120"/>
      <c r="U50" s="121"/>
      <c r="V50" s="126"/>
    </row>
    <row r="51" spans="1:22" ht="18.75">
      <c r="A51" s="9" t="s">
        <v>80</v>
      </c>
      <c r="B51" s="14" t="s">
        <v>39</v>
      </c>
      <c r="C51" s="19"/>
      <c r="D51" s="19"/>
      <c r="E51" s="19"/>
      <c r="F51" s="19"/>
      <c r="G51" s="19"/>
      <c r="H51" s="26" t="s">
        <v>53</v>
      </c>
      <c r="I51" s="30">
        <v>384</v>
      </c>
      <c r="J51" s="46"/>
      <c r="K51" s="137">
        <v>384</v>
      </c>
      <c r="L51" s="179"/>
      <c r="M51" s="39"/>
      <c r="N51" s="77"/>
      <c r="O51" s="78"/>
      <c r="P51" s="79"/>
      <c r="Q51" s="107"/>
      <c r="R51" s="99"/>
      <c r="S51" s="100"/>
      <c r="T51" s="120"/>
      <c r="U51" s="121">
        <v>384</v>
      </c>
      <c r="V51" s="126"/>
    </row>
    <row r="52" spans="1:22" ht="25.5" customHeight="1">
      <c r="A52" s="32" t="s">
        <v>51</v>
      </c>
      <c r="B52" s="33" t="s">
        <v>18</v>
      </c>
      <c r="C52" s="21"/>
      <c r="D52" s="21"/>
      <c r="E52" s="21"/>
      <c r="F52" s="21"/>
      <c r="G52" s="21"/>
      <c r="H52" s="26"/>
      <c r="I52" s="34">
        <v>88</v>
      </c>
      <c r="J52" s="46">
        <v>44</v>
      </c>
      <c r="K52" s="134">
        <v>44</v>
      </c>
      <c r="L52" s="179"/>
      <c r="M52" s="39"/>
      <c r="N52" s="77"/>
      <c r="O52" s="78"/>
      <c r="P52" s="79"/>
      <c r="Q52" s="98"/>
      <c r="R52" s="99"/>
      <c r="S52" s="100"/>
      <c r="T52" s="120">
        <v>44</v>
      </c>
      <c r="U52" s="121"/>
      <c r="V52" s="126"/>
    </row>
    <row r="53" spans="1:22" ht="12.75" customHeight="1">
      <c r="A53" s="270" t="s">
        <v>30</v>
      </c>
      <c r="B53" s="270"/>
      <c r="C53" s="270"/>
      <c r="D53" s="270"/>
      <c r="E53" s="270"/>
      <c r="F53" s="270"/>
      <c r="G53" s="270"/>
      <c r="H53" s="270"/>
      <c r="I53" s="218">
        <f>K53+J53</f>
        <v>4738</v>
      </c>
      <c r="J53" s="220">
        <f>J10+J31+J42+J52</f>
        <v>444</v>
      </c>
      <c r="K53" s="225">
        <f>K10+K31+K42</f>
        <v>4294</v>
      </c>
      <c r="L53" s="257">
        <f>L10+L31+L42</f>
        <v>618</v>
      </c>
      <c r="M53" s="259">
        <f>M10+M31+M42</f>
        <v>94</v>
      </c>
      <c r="N53" s="234">
        <f>N10+N31+N42</f>
        <v>612</v>
      </c>
      <c r="O53" s="273">
        <f>SUM(O10+O31+O42)</f>
        <v>836</v>
      </c>
      <c r="P53" s="252">
        <v>100</v>
      </c>
      <c r="Q53" s="264">
        <f>Q10+Q31+Q42</f>
        <v>616</v>
      </c>
      <c r="R53" s="248">
        <f>R10+R31+R42</f>
        <v>866</v>
      </c>
      <c r="S53" s="275" t="s">
        <v>120</v>
      </c>
      <c r="T53" s="266">
        <f>T10+T31+T42</f>
        <v>1014</v>
      </c>
      <c r="U53" s="271">
        <f>U10+U31+U42</f>
        <v>384</v>
      </c>
      <c r="V53" s="261">
        <v>100</v>
      </c>
    </row>
    <row r="54" spans="1:22" ht="12.75" customHeight="1" thickBot="1">
      <c r="A54" s="270"/>
      <c r="B54" s="270"/>
      <c r="C54" s="270"/>
      <c r="D54" s="270"/>
      <c r="E54" s="270"/>
      <c r="F54" s="270"/>
      <c r="G54" s="270"/>
      <c r="H54" s="270"/>
      <c r="I54" s="219"/>
      <c r="J54" s="221"/>
      <c r="K54" s="226"/>
      <c r="L54" s="258"/>
      <c r="M54" s="260"/>
      <c r="N54" s="235"/>
      <c r="O54" s="274"/>
      <c r="P54" s="253"/>
      <c r="Q54" s="265"/>
      <c r="R54" s="249"/>
      <c r="S54" s="276"/>
      <c r="T54" s="267"/>
      <c r="U54" s="272"/>
      <c r="V54" s="262"/>
    </row>
    <row r="55" spans="1:22" ht="19.5" customHeight="1">
      <c r="A55" s="227"/>
      <c r="B55" s="228"/>
      <c r="C55" s="228"/>
      <c r="D55" s="228"/>
      <c r="E55" s="228"/>
      <c r="F55" s="228"/>
      <c r="G55" s="228"/>
      <c r="H55" s="228"/>
      <c r="I55" s="228"/>
      <c r="J55" s="228"/>
      <c r="K55" s="229"/>
      <c r="L55" s="199"/>
      <c r="M55" s="256"/>
      <c r="N55" s="239" t="s">
        <v>4</v>
      </c>
      <c r="O55" s="240"/>
      <c r="P55" s="168"/>
      <c r="Q55" s="245" t="s">
        <v>5</v>
      </c>
      <c r="R55" s="246"/>
      <c r="S55" s="169"/>
      <c r="T55" s="254" t="s">
        <v>6</v>
      </c>
      <c r="U55" s="255"/>
      <c r="V55" s="158"/>
    </row>
    <row r="56" spans="1:22" ht="12.75" customHeight="1">
      <c r="A56" s="227"/>
      <c r="B56" s="228"/>
      <c r="C56" s="228"/>
      <c r="D56" s="228"/>
      <c r="E56" s="228"/>
      <c r="F56" s="228"/>
      <c r="G56" s="228"/>
      <c r="H56" s="228"/>
      <c r="I56" s="228"/>
      <c r="J56" s="228"/>
      <c r="K56" s="229"/>
      <c r="L56" s="199"/>
      <c r="M56" s="256"/>
      <c r="N56" s="140" t="s">
        <v>9</v>
      </c>
      <c r="O56" s="86" t="s">
        <v>10</v>
      </c>
      <c r="P56" s="141"/>
      <c r="Q56" s="149" t="s">
        <v>11</v>
      </c>
      <c r="R56" s="108" t="s">
        <v>12</v>
      </c>
      <c r="S56" s="150"/>
      <c r="T56" s="159" t="s">
        <v>13</v>
      </c>
      <c r="U56" s="112" t="s">
        <v>14</v>
      </c>
      <c r="V56" s="160"/>
    </row>
    <row r="57" spans="1:22" ht="26.25" customHeight="1">
      <c r="A57" s="227"/>
      <c r="B57" s="228"/>
      <c r="C57" s="228"/>
      <c r="D57" s="228"/>
      <c r="E57" s="228"/>
      <c r="F57" s="228"/>
      <c r="G57" s="228"/>
      <c r="H57" s="228"/>
      <c r="I57" s="228"/>
      <c r="J57" s="228"/>
      <c r="K57" s="229"/>
      <c r="L57" s="237" t="s">
        <v>31</v>
      </c>
      <c r="M57" s="238"/>
      <c r="N57" s="142">
        <v>612</v>
      </c>
      <c r="O57" s="87">
        <f>O10+O31+O45+O48+O52</f>
        <v>770</v>
      </c>
      <c r="P57" s="143"/>
      <c r="Q57" s="151">
        <f>SUM(Q10+Q45+Q49+Q31)</f>
        <v>616</v>
      </c>
      <c r="R57" s="109">
        <f>SUM(R10+R45+R49)</f>
        <v>692</v>
      </c>
      <c r="S57" s="152"/>
      <c r="T57" s="161">
        <f>SUM(T10+T31+T45+T49+T52)</f>
        <v>270</v>
      </c>
      <c r="U57" s="130">
        <v>0</v>
      </c>
      <c r="V57" s="162"/>
    </row>
    <row r="58" spans="1:22" ht="12.75" customHeight="1">
      <c r="A58" s="227"/>
      <c r="B58" s="228"/>
      <c r="C58" s="228"/>
      <c r="D58" s="228"/>
      <c r="E58" s="228"/>
      <c r="F58" s="228"/>
      <c r="G58" s="228"/>
      <c r="H58" s="228"/>
      <c r="I58" s="228"/>
      <c r="J58" s="228"/>
      <c r="K58" s="229"/>
      <c r="L58" s="241" t="s">
        <v>32</v>
      </c>
      <c r="M58" s="242"/>
      <c r="N58" s="142">
        <f>N47+N50</f>
        <v>0</v>
      </c>
      <c r="O58" s="87">
        <f>O46+O50</f>
        <v>66</v>
      </c>
      <c r="P58" s="143"/>
      <c r="Q58" s="151">
        <f>Q46+Q50</f>
        <v>0</v>
      </c>
      <c r="R58" s="109">
        <f>R46+R50</f>
        <v>138</v>
      </c>
      <c r="S58" s="152"/>
      <c r="T58" s="161"/>
      <c r="U58" s="130"/>
      <c r="V58" s="162"/>
    </row>
    <row r="59" spans="1:22" ht="27" customHeight="1">
      <c r="A59" s="227"/>
      <c r="B59" s="228"/>
      <c r="C59" s="228"/>
      <c r="D59" s="228"/>
      <c r="E59" s="228"/>
      <c r="F59" s="228"/>
      <c r="G59" s="228"/>
      <c r="H59" s="228"/>
      <c r="I59" s="228"/>
      <c r="J59" s="228"/>
      <c r="K59" s="229"/>
      <c r="L59" s="241" t="s">
        <v>33</v>
      </c>
      <c r="M59" s="242"/>
      <c r="N59" s="142"/>
      <c r="O59" s="87"/>
      <c r="P59" s="143"/>
      <c r="Q59" s="151"/>
      <c r="R59" s="109">
        <v>276</v>
      </c>
      <c r="S59" s="152"/>
      <c r="T59" s="161">
        <v>167</v>
      </c>
      <c r="U59" s="130">
        <f>SUM(U47+U51)</f>
        <v>384</v>
      </c>
      <c r="V59" s="162"/>
    </row>
    <row r="60" spans="1:22" ht="15.75" customHeight="1">
      <c r="A60" s="227"/>
      <c r="B60" s="228"/>
      <c r="C60" s="228"/>
      <c r="D60" s="228"/>
      <c r="E60" s="228"/>
      <c r="F60" s="228"/>
      <c r="G60" s="228"/>
      <c r="H60" s="228"/>
      <c r="I60" s="228"/>
      <c r="J60" s="228"/>
      <c r="K60" s="229"/>
      <c r="L60" s="237" t="s">
        <v>34</v>
      </c>
      <c r="M60" s="238"/>
      <c r="N60" s="144">
        <v>1</v>
      </c>
      <c r="O60" s="88"/>
      <c r="P60" s="145"/>
      <c r="Q60" s="153"/>
      <c r="R60" s="110">
        <v>3</v>
      </c>
      <c r="S60" s="154"/>
      <c r="T60" s="163">
        <v>2</v>
      </c>
      <c r="U60" s="131"/>
      <c r="V60" s="164"/>
    </row>
    <row r="61" spans="1:22" ht="15.75" customHeight="1">
      <c r="A61" s="227"/>
      <c r="B61" s="228"/>
      <c r="C61" s="228"/>
      <c r="D61" s="228"/>
      <c r="E61" s="228"/>
      <c r="F61" s="228"/>
      <c r="G61" s="228"/>
      <c r="H61" s="228"/>
      <c r="I61" s="228"/>
      <c r="J61" s="228"/>
      <c r="K61" s="229"/>
      <c r="L61" s="237" t="s">
        <v>35</v>
      </c>
      <c r="M61" s="238"/>
      <c r="N61" s="144">
        <v>2</v>
      </c>
      <c r="O61" s="88">
        <v>6</v>
      </c>
      <c r="P61" s="145"/>
      <c r="Q61" s="153">
        <v>3</v>
      </c>
      <c r="R61" s="110">
        <v>4</v>
      </c>
      <c r="S61" s="154"/>
      <c r="T61" s="163">
        <v>5</v>
      </c>
      <c r="U61" s="131">
        <v>2</v>
      </c>
      <c r="V61" s="164"/>
    </row>
    <row r="62" spans="1:22" ht="16.5" customHeight="1" thickBot="1">
      <c r="A62" s="230"/>
      <c r="B62" s="231"/>
      <c r="C62" s="231"/>
      <c r="D62" s="231"/>
      <c r="E62" s="231"/>
      <c r="F62" s="231"/>
      <c r="G62" s="231"/>
      <c r="H62" s="231"/>
      <c r="I62" s="231"/>
      <c r="J62" s="231"/>
      <c r="K62" s="232"/>
      <c r="L62" s="237" t="s">
        <v>36</v>
      </c>
      <c r="M62" s="238"/>
      <c r="N62" s="146"/>
      <c r="O62" s="147"/>
      <c r="P62" s="148"/>
      <c r="Q62" s="155"/>
      <c r="R62" s="156"/>
      <c r="S62" s="157"/>
      <c r="T62" s="165"/>
      <c r="U62" s="166"/>
      <c r="V62" s="167"/>
    </row>
    <row r="65" spans="11:20" ht="44.25" customHeight="1">
      <c r="K65" s="1"/>
      <c r="L65" s="2"/>
      <c r="M65" s="2"/>
      <c r="N65" s="1"/>
      <c r="O65" s="1"/>
      <c r="P65" s="1"/>
      <c r="Q65" s="1"/>
      <c r="R65" s="1"/>
      <c r="S65" s="1"/>
      <c r="T65" s="1"/>
    </row>
  </sheetData>
  <sheetProtection/>
  <mergeCells count="67">
    <mergeCell ref="A2:U2"/>
    <mergeCell ref="A3:U3"/>
    <mergeCell ref="A53:H54"/>
    <mergeCell ref="U53:U54"/>
    <mergeCell ref="O53:O54"/>
    <mergeCell ref="T31:T32"/>
    <mergeCell ref="S53:S54"/>
    <mergeCell ref="B31:B32"/>
    <mergeCell ref="C9:H9"/>
    <mergeCell ref="L6:M7"/>
    <mergeCell ref="T55:U55"/>
    <mergeCell ref="L55:M56"/>
    <mergeCell ref="L53:L54"/>
    <mergeCell ref="M53:M54"/>
    <mergeCell ref="V53:V54"/>
    <mergeCell ref="P31:P32"/>
    <mergeCell ref="Q53:Q54"/>
    <mergeCell ref="T53:T54"/>
    <mergeCell ref="U31:U32"/>
    <mergeCell ref="S31:S32"/>
    <mergeCell ref="L62:M62"/>
    <mergeCell ref="L57:M57"/>
    <mergeCell ref="N5:P5"/>
    <mergeCell ref="Q55:R55"/>
    <mergeCell ref="L31:L32"/>
    <mergeCell ref="R53:R54"/>
    <mergeCell ref="P6:P8"/>
    <mergeCell ref="R31:R32"/>
    <mergeCell ref="P53:P54"/>
    <mergeCell ref="L59:M59"/>
    <mergeCell ref="A55:K62"/>
    <mergeCell ref="C31:C32"/>
    <mergeCell ref="D31:D32"/>
    <mergeCell ref="Q31:Q32"/>
    <mergeCell ref="N53:N54"/>
    <mergeCell ref="K31:K32"/>
    <mergeCell ref="L60:M60"/>
    <mergeCell ref="L61:M61"/>
    <mergeCell ref="N55:O55"/>
    <mergeCell ref="L58:M58"/>
    <mergeCell ref="O31:O32"/>
    <mergeCell ref="I53:I54"/>
    <mergeCell ref="J53:J54"/>
    <mergeCell ref="M31:M32"/>
    <mergeCell ref="N31:N32"/>
    <mergeCell ref="I31:I32"/>
    <mergeCell ref="K53:K54"/>
    <mergeCell ref="I4:M4"/>
    <mergeCell ref="N4:U4"/>
    <mergeCell ref="I5:I8"/>
    <mergeCell ref="J5:J8"/>
    <mergeCell ref="T5:V5"/>
    <mergeCell ref="K5:M5"/>
    <mergeCell ref="K6:K8"/>
    <mergeCell ref="V6:V8"/>
    <mergeCell ref="Q5:S5"/>
    <mergeCell ref="S6:S8"/>
    <mergeCell ref="F31:F32"/>
    <mergeCell ref="G31:G32"/>
    <mergeCell ref="J31:J32"/>
    <mergeCell ref="V31:V32"/>
    <mergeCell ref="A4:A8"/>
    <mergeCell ref="B4:B8"/>
    <mergeCell ref="C4:H8"/>
    <mergeCell ref="H31:H32"/>
    <mergeCell ref="E31:E32"/>
    <mergeCell ref="A31:A32"/>
  </mergeCells>
  <hyperlinks>
    <hyperlink ref="C4" location="_ftn1" display="_ftn1"/>
    <hyperlink ref="N4" location="_ftn2" display="_ftn2"/>
  </hyperlinks>
  <printOptions/>
  <pageMargins left="0" right="0" top="0" bottom="0" header="0" footer="0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2023-10-31T07:44:15Z</cp:lastPrinted>
  <dcterms:created xsi:type="dcterms:W3CDTF">1996-10-08T23:32:33Z</dcterms:created>
  <dcterms:modified xsi:type="dcterms:W3CDTF">2023-11-12T12:57:38Z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